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2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le.Brazeniene\Desktop\PANRS SVP 2024-01-30\"/>
    </mc:Choice>
  </mc:AlternateContent>
  <xr:revisionPtr revIDLastSave="0" documentId="13_ncr:81_{872BA9B4-8368-4F64-B946-CEA7CB798D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 programa 3 lentelė" sheetId="1" r:id="rId1"/>
    <sheet name="Lėšų atmintinė" sheetId="2" state="hidden" r:id="rId2"/>
  </sheets>
  <calcPr calcId="181029"/>
  <customWorkbookViews>
    <customWorkbookView name="Migle Brazeniene - Personal View" guid="{A4DBC077-ADE3-4132-9C13-8C1497F83596}" mergeInterval="0" personalView="1" maximized="1" xWindow="-8" yWindow="-8" windowWidth="1936" windowHeight="1056" activeSheetId="1"/>
    <customWorkbookView name="Indrė Butenienė - Individuali peržiūra" guid="{028569E0-BD97-4BAA-81F2-4231AC92AA61}" mergeInterval="0" personalView="1" maximized="1" xWindow="-9" yWindow="-9" windowWidth="1938" windowHeight="1038" activeSheetId="1"/>
    <customWorkbookView name="Raimonda Cereskiene - Personal View" guid="{F9FAD84A-F619-411E-B833-1855D480497D}" mergeInterval="0" personalView="1" maximized="1" xWindow="-8" yWindow="-8" windowWidth="1936" windowHeight="1056" activeSheetId="1"/>
    <customWorkbookView name="Svetlana Jerpyliova - Individuali peržiūra" guid="{543D3B48-D29F-46D9-B133-982FA49B2C38}" autoUpdate="1" mergeInterval="15" changesSavedWin="1" personalView="1" xWindow="310" yWindow="70" windowWidth="1502" windowHeight="970" activeSheetId="1"/>
    <customWorkbookView name="Daiva Ulianskiene - Individuali peržiūra" guid="{2F265151-FAC9-4B61-912D-28E3E8DF5356}" mergeInterval="0" personalView="1" maximized="1" xWindow="-8" yWindow="-8" windowWidth="1936" windowHeight="1056" activeSheetId="1"/>
    <customWorkbookView name="user - Individuali peržiūra" guid="{917BE945-19D7-4B99-999B-F8FF73E2ADD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8" i="1" l="1"/>
  <c r="F130" i="1"/>
  <c r="F124" i="1"/>
  <c r="F92" i="1"/>
  <c r="F86" i="1"/>
  <c r="F80" i="1"/>
  <c r="F74" i="1"/>
  <c r="F68" i="1"/>
  <c r="F62" i="1"/>
  <c r="F56" i="1"/>
  <c r="F50" i="1"/>
  <c r="F44" i="1"/>
  <c r="F38" i="1"/>
  <c r="F32" i="1"/>
  <c r="F26" i="1"/>
  <c r="F20" i="1"/>
  <c r="F14" i="1"/>
  <c r="F7" i="1"/>
  <c r="E74" i="1"/>
  <c r="E50" i="1"/>
  <c r="E44" i="1"/>
  <c r="E38" i="1"/>
  <c r="E32" i="1"/>
  <c r="E26" i="1"/>
  <c r="E20" i="1"/>
  <c r="E7" i="1"/>
  <c r="D205" i="1"/>
  <c r="D203" i="1" s="1"/>
  <c r="E209" i="1"/>
  <c r="D209" i="1"/>
  <c r="D207" i="1"/>
  <c r="D208" i="1"/>
  <c r="E207" i="1"/>
  <c r="E206" i="1"/>
  <c r="E205" i="1"/>
  <c r="E203" i="1" s="1"/>
  <c r="D206" i="1"/>
  <c r="C205" i="1"/>
  <c r="C206" i="1"/>
  <c r="C209" i="1"/>
  <c r="C208" i="1"/>
  <c r="C207" i="1"/>
  <c r="F194" i="1"/>
  <c r="E194" i="1"/>
  <c r="E130" i="1"/>
  <c r="E124" i="1"/>
  <c r="C203" i="1" l="1"/>
  <c r="D14" i="1"/>
  <c r="D44" i="1" l="1"/>
  <c r="D92" i="1" l="1"/>
  <c r="D86" i="1"/>
  <c r="D80" i="1"/>
  <c r="D74" i="1"/>
  <c r="D68" i="1"/>
  <c r="D56" i="1"/>
  <c r="D50" i="1"/>
  <c r="D38" i="1"/>
  <c r="D32" i="1"/>
  <c r="D26" i="1"/>
  <c r="D20" i="1"/>
  <c r="D7" i="1"/>
  <c r="E97" i="1"/>
  <c r="F97" i="1"/>
  <c r="D97" i="1"/>
  <c r="E86" i="1"/>
  <c r="E80" i="1"/>
  <c r="E68" i="1"/>
  <c r="E62" i="1"/>
  <c r="D62" i="1"/>
  <c r="E56" i="1"/>
  <c r="E14" i="1"/>
  <c r="E113" i="1"/>
  <c r="F113" i="1"/>
  <c r="D113" i="1"/>
  <c r="D143" i="1"/>
  <c r="E143" i="1"/>
  <c r="F143" i="1"/>
  <c r="E155" i="1"/>
  <c r="F155" i="1"/>
  <c r="D155" i="1"/>
  <c r="E161" i="1"/>
  <c r="F161" i="1"/>
  <c r="D161" i="1"/>
  <c r="E176" i="1"/>
  <c r="F176" i="1"/>
  <c r="D176" i="1"/>
  <c r="E166" i="1"/>
  <c r="F166" i="1"/>
  <c r="D166" i="1"/>
  <c r="E187" i="1"/>
  <c r="F187" i="1"/>
  <c r="D187" i="1"/>
  <c r="E182" i="1"/>
  <c r="F182" i="1"/>
  <c r="D182" i="1"/>
  <c r="E171" i="1"/>
  <c r="F171" i="1"/>
  <c r="D171" i="1"/>
  <c r="E92" i="1"/>
  <c r="E108" i="1"/>
  <c r="F108" i="1"/>
  <c r="D108" i="1"/>
  <c r="E103" i="1"/>
  <c r="F103" i="1"/>
  <c r="D103" i="1"/>
  <c r="E118" i="1"/>
  <c r="F118" i="1"/>
  <c r="D118" i="1"/>
  <c r="E138" i="1"/>
  <c r="F138" i="1"/>
  <c r="D138" i="1"/>
  <c r="D124" i="1"/>
  <c r="E148" i="1"/>
  <c r="F148" i="1"/>
  <c r="D148" i="1"/>
  <c r="D193" i="1" l="1"/>
  <c r="F193" i="1"/>
  <c r="E193" i="1"/>
  <c r="F195" i="1"/>
  <c r="E195" i="1"/>
</calcChain>
</file>

<file path=xl/sharedStrings.xml><?xml version="1.0" encoding="utf-8"?>
<sst xmlns="http://schemas.openxmlformats.org/spreadsheetml/2006/main" count="288" uniqueCount="120">
  <si>
    <t>Programos uždavinio, priemonės kodas ir požymis</t>
  </si>
  <si>
    <t>Uždavinio, priemonės pavadinimas, finansavimo šaltiniai</t>
  </si>
  <si>
    <t>Savivaldybės strateginio plėtros plano priemonės kodas</t>
  </si>
  <si>
    <t>1. Savivaldybės biudžetas (įskaitant skolintas lėšas)</t>
  </si>
  <si>
    <t>Iš jo:</t>
  </si>
  <si>
    <t>Iš jų: regioninių pažangos priemonių lėšos</t>
  </si>
  <si>
    <t>Asignavimų ir kitų lėšų pokytis, palyginti su ankstesnių metų patvirtintų asignavimų ir kitų lėšų planu</t>
  </si>
  <si>
    <t>2024 metų asignavimai ir kitos lėšos</t>
  </si>
  <si>
    <t>2025 metų asignavimai ir kitos lėšos</t>
  </si>
  <si>
    <t>2026 metų asignavimai ir kitos lėšos</t>
  </si>
  <si>
    <t xml:space="preserve">Ankstesnių metų likučiai
</t>
  </si>
  <si>
    <t xml:space="preserve">Savivaldybės biudžeto lėšos (nuosavos, be ankstesnių metų likučio) </t>
  </si>
  <si>
    <t xml:space="preserve">* T – tęstinės veiklos uždavinys </t>
  </si>
  <si>
    <t>** P – pažangos veiklos uždavinys</t>
  </si>
  <si>
    <t>Lietuvos Respublikos valstybės biudžeto dotacijos</t>
  </si>
  <si>
    <t>Europos Sąjungos ir kitos tarptautinės finansinės paramos lėšos</t>
  </si>
  <si>
    <t>****PVP - pažangos veiklos priemonė</t>
  </si>
  <si>
    <t>***TVP - tęstinės veiklos priemonė</t>
  </si>
  <si>
    <t>Pajamų įmokos ir kitos pajamos</t>
  </si>
  <si>
    <t>1.Savivaldybės biudžetas (įskaitant skolintas lėšas)</t>
  </si>
  <si>
    <t xml:space="preserve">IŠ VISO programai finansuoti pagal finansavimo šaltinius (1 ir 2 punktai) </t>
  </si>
  <si>
    <t>3 lentelė. Panevėžio rajono savivaldybės 2024–2026 metų 003 Aktyvaus bendruomenės gyvenimo skatinimo  programos uždaviniai, priemonės, asignavimai ir kitos lėšos (tūkst. eurų)</t>
  </si>
  <si>
    <r>
      <rPr>
        <b/>
        <sz val="10"/>
        <color theme="1"/>
        <rFont val="Times New Roman"/>
        <family val="1"/>
        <charset val="186"/>
      </rPr>
      <t xml:space="preserve">Iš jo:
1.1. savivaldybės biudžeto lėšos (nuosavos, be ankstesnių metų likučio): 
</t>
    </r>
    <r>
      <rPr>
        <i/>
        <sz val="10"/>
        <color theme="1"/>
        <rFont val="Times New Roman"/>
        <family val="1"/>
        <charset val="186"/>
      </rPr>
      <t>Savivaldybės biudžeto lėšos</t>
    </r>
    <r>
      <rPr>
        <i/>
        <sz val="10"/>
        <color rgb="FFFF0000"/>
        <rFont val="Times New Roman"/>
        <family val="1"/>
        <charset val="186"/>
      </rPr>
      <t xml:space="preserve"> 5SB </t>
    </r>
    <r>
      <rPr>
        <i/>
        <sz val="10"/>
        <color theme="1"/>
        <rFont val="Times New Roman"/>
        <family val="1"/>
        <charset val="186"/>
      </rPr>
      <t xml:space="preserve">                                       Savivaldybės biudžeto lėšos ES finansinės paramos projektų bendrajam finansavimui </t>
    </r>
    <r>
      <rPr>
        <i/>
        <sz val="10"/>
        <color rgb="FFFF0000"/>
        <rFont val="Times New Roman"/>
        <family val="1"/>
        <charset val="186"/>
      </rPr>
      <t>5SB(EF)</t>
    </r>
    <r>
      <rPr>
        <i/>
        <sz val="10"/>
        <color theme="1"/>
        <rFont val="Times New Roman"/>
        <family val="1"/>
        <charset val="186"/>
      </rPr>
      <t xml:space="preserve">                                     Savivaldybės biudžeto lėšos, gautos iš administracijos projektų vykdymui </t>
    </r>
    <r>
      <rPr>
        <i/>
        <sz val="10"/>
        <color rgb="FFFF0000"/>
        <rFont val="Times New Roman"/>
        <family val="1"/>
        <charset val="186"/>
      </rPr>
      <t>5SB(PR)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           Savivaldybės aplinkos apsaugos rėmimo specialiosios programos lėšos </t>
    </r>
    <r>
      <rPr>
        <i/>
        <sz val="10"/>
        <color rgb="FFFF0000"/>
        <rFont val="Times New Roman"/>
        <family val="1"/>
        <charset val="186"/>
      </rPr>
      <t>5SB(AA)</t>
    </r>
    <r>
      <rPr>
        <i/>
        <sz val="10"/>
        <color theme="1"/>
        <rFont val="Times New Roman"/>
        <family val="1"/>
        <charset val="186"/>
      </rPr>
      <t xml:space="preserve">
Lėšos piniginei socialinei paramai </t>
    </r>
    <r>
      <rPr>
        <i/>
        <sz val="10"/>
        <color rgb="FFFF0000"/>
        <rFont val="Times New Roman"/>
        <family val="1"/>
        <charset val="186"/>
      </rPr>
      <t>5SB(VP)</t>
    </r>
    <r>
      <rPr>
        <i/>
        <sz val="10"/>
        <color theme="1"/>
        <rFont val="Times New Roman"/>
        <family val="1"/>
        <charset val="186"/>
      </rPr>
      <t xml:space="preserve">
</t>
    </r>
    <r>
      <rPr>
        <sz val="10"/>
        <color theme="1"/>
        <rFont val="Times New Roman"/>
        <family val="1"/>
        <charset val="186"/>
      </rPr>
      <t xml:space="preserve">
</t>
    </r>
  </si>
  <si>
    <r>
      <rPr>
        <b/>
        <sz val="10"/>
        <color theme="1"/>
        <rFont val="Times New Roman"/>
        <family val="1"/>
        <charset val="186"/>
      </rPr>
      <t xml:space="preserve">1.2. Lietuvos Respublikos valstybės biudžeto dotacijos: 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Lėšos valstybinės funkcijoms atlikti </t>
    </r>
    <r>
      <rPr>
        <i/>
        <sz val="10"/>
        <color rgb="FFFF0000"/>
        <rFont val="Times New Roman"/>
        <family val="1"/>
        <charset val="186"/>
      </rPr>
      <t>4VB(VD)</t>
    </r>
    <r>
      <rPr>
        <i/>
        <sz val="10"/>
        <color theme="1"/>
        <rFont val="Times New Roman"/>
        <family val="1"/>
        <charset val="186"/>
      </rPr>
      <t xml:space="preserve">                       Valstybės biudžeto lėšos </t>
    </r>
    <r>
      <rPr>
        <i/>
        <sz val="10"/>
        <color rgb="FFFF0000"/>
        <rFont val="Times New Roman"/>
        <family val="1"/>
        <charset val="186"/>
      </rPr>
      <t xml:space="preserve">4VB(T) </t>
    </r>
    <r>
      <rPr>
        <i/>
        <sz val="10"/>
        <color theme="1"/>
        <rFont val="Times New Roman"/>
        <family val="1"/>
        <charset val="186"/>
      </rPr>
      <t xml:space="preserve">                                         Valstybės biudžeto tikslinės paskirties lėšos 4</t>
    </r>
    <r>
      <rPr>
        <i/>
        <sz val="10"/>
        <color rgb="FFFF0000"/>
        <rFont val="Times New Roman"/>
        <family val="1"/>
        <charset val="186"/>
      </rPr>
      <t xml:space="preserve">VB(TP) </t>
    </r>
    <r>
      <rPr>
        <i/>
        <sz val="10"/>
        <color theme="1"/>
        <rFont val="Times New Roman"/>
        <family val="1"/>
        <charset val="186"/>
      </rPr>
      <t xml:space="preserve">              Valstybės biudžeto lėšos, valstybės vardu paskolintos lėšos </t>
    </r>
    <r>
      <rPr>
        <i/>
        <sz val="10"/>
        <color rgb="FFFF0000"/>
        <rFont val="Times New Roman"/>
        <family val="1"/>
        <charset val="186"/>
      </rPr>
      <t xml:space="preserve">4LRVB(S)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Tikslinės valstybės biudžeto lėšos pagal kt. teisės aktus </t>
    </r>
    <r>
      <rPr>
        <i/>
        <sz val="10"/>
        <color rgb="FFFF0000"/>
        <rFont val="Times New Roman"/>
        <family val="1"/>
        <charset val="186"/>
      </rPr>
      <t>4LRVB(T)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                   Valstybės biudžeto lėšos 4LRVB</t>
    </r>
    <r>
      <rPr>
        <i/>
        <sz val="10"/>
        <color rgb="FFFF0000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Valstybės lėšos projektams </t>
    </r>
    <r>
      <rPr>
        <i/>
        <sz val="10"/>
        <color rgb="FFFF0000"/>
        <rFont val="Times New Roman"/>
        <family val="1"/>
        <charset val="186"/>
      </rPr>
      <t>4VBP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Mokinio krepšelis </t>
    </r>
    <r>
      <rPr>
        <i/>
        <sz val="10"/>
        <color rgb="FFFF0000"/>
        <rFont val="Times New Roman"/>
        <family val="1"/>
        <charset val="186"/>
      </rPr>
      <t xml:space="preserve">4VB(MK)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Vyriausybės rezervo lėšos </t>
    </r>
    <r>
      <rPr>
        <i/>
        <sz val="10"/>
        <color rgb="FFFF0000"/>
        <rFont val="Times New Roman"/>
        <family val="1"/>
        <charset val="186"/>
      </rPr>
      <t>4VB(R)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Dotacijos iš VIPA ES projektams finansuoti </t>
    </r>
    <r>
      <rPr>
        <i/>
        <sz val="10"/>
        <color rgb="FFFF0000"/>
        <rFont val="Times New Roman"/>
        <family val="1"/>
        <charset val="186"/>
      </rPr>
      <t>4VB(VIPA)</t>
    </r>
    <r>
      <rPr>
        <i/>
        <sz val="10"/>
        <color theme="1"/>
        <rFont val="Times New Roman"/>
        <family val="1"/>
        <charset val="186"/>
      </rPr>
      <t xml:space="preserve"> Valstybės lėšos Kelių direkcija </t>
    </r>
    <r>
      <rPr>
        <i/>
        <sz val="10"/>
        <color rgb="FFFF0000"/>
        <rFont val="Times New Roman"/>
        <family val="1"/>
        <charset val="186"/>
      </rPr>
      <t>4LAKD</t>
    </r>
    <r>
      <rPr>
        <sz val="10"/>
        <color rgb="FFFF0000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 xml:space="preserve">
Valstybės biudžeto specialiosios tikslinės dotacijos lėšos (iš valstybės investicijų programos) </t>
    </r>
    <r>
      <rPr>
        <sz val="10"/>
        <color rgb="FFFF0000"/>
        <rFont val="Times New Roman"/>
        <family val="1"/>
        <charset val="186"/>
      </rPr>
      <t xml:space="preserve">4VB(VIP)
</t>
    </r>
    <r>
      <rPr>
        <sz val="10"/>
        <rFont val="Times New Roman"/>
        <family val="1"/>
        <charset val="186"/>
      </rPr>
      <t xml:space="preserve">Biudžeto pajamų mažėjimui kompensuoti (Bendrosios sot. komp.) </t>
    </r>
    <r>
      <rPr>
        <sz val="10"/>
        <color rgb="FFFF0000"/>
        <rFont val="Times New Roman"/>
        <family val="1"/>
        <charset val="186"/>
      </rPr>
      <t xml:space="preserve">4VB(V)
</t>
    </r>
    <r>
      <rPr>
        <sz val="10"/>
        <color theme="1"/>
        <rFont val="Times New Roman"/>
        <family val="1"/>
        <charset val="186"/>
      </rPr>
      <t>Pažangos priemonės lėšos</t>
    </r>
    <r>
      <rPr>
        <sz val="10"/>
        <color rgb="FFFF0000"/>
        <rFont val="Times New Roman"/>
        <family val="1"/>
        <charset val="186"/>
      </rPr>
      <t xml:space="preserve"> 4VB(PZ)</t>
    </r>
  </si>
  <si>
    <r>
      <rPr>
        <b/>
        <sz val="10"/>
        <color theme="1"/>
        <rFont val="Times New Roman"/>
        <family val="1"/>
        <charset val="186"/>
      </rPr>
      <t>1.3. pajamų įmokos ir kitos pajamos: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Spec.progr.lėšos (pajamos už turto nuomą) </t>
    </r>
    <r>
      <rPr>
        <i/>
        <sz val="10"/>
        <color rgb="FFFF0000"/>
        <rFont val="Times New Roman"/>
        <family val="1"/>
        <charset val="186"/>
      </rPr>
      <t xml:space="preserve">5SB(SP3) </t>
    </r>
    <r>
      <rPr>
        <i/>
        <sz val="10"/>
        <color theme="1"/>
        <rFont val="Times New Roman"/>
        <family val="1"/>
        <charset val="186"/>
      </rPr>
      <t xml:space="preserve">                            Įmokos už paslaugas švietimo, soc apsaugos ir kitose įstaigose </t>
    </r>
    <r>
      <rPr>
        <i/>
        <sz val="10"/>
        <color rgb="FFFF0000"/>
        <rFont val="Times New Roman"/>
        <family val="1"/>
        <charset val="186"/>
      </rPr>
      <t>5SB(SP2)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                        Specialiosios programos lėšos (pajamos už teikiamas paslaugas) </t>
    </r>
    <r>
      <rPr>
        <i/>
        <sz val="10"/>
        <color rgb="FFFF0000"/>
        <rFont val="Times New Roman"/>
        <family val="1"/>
        <charset val="186"/>
      </rPr>
      <t xml:space="preserve">5SB(SP1)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</t>
    </r>
  </si>
  <si>
    <r>
      <rPr>
        <b/>
        <sz val="10"/>
        <color theme="1"/>
        <rFont val="Times New Roman"/>
        <family val="1"/>
        <charset val="186"/>
      </rPr>
      <t xml:space="preserve">1.4. Europos Sąjungos ir kitos tarptautinės finansinės paramos lėšos:  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Europos Sąjungos paramos lėšos (IŽDAS) </t>
    </r>
    <r>
      <rPr>
        <sz val="10"/>
        <color rgb="FFFF0000"/>
        <rFont val="Times New Roman"/>
        <family val="1"/>
        <charset val="186"/>
      </rPr>
      <t xml:space="preserve">3ESI </t>
    </r>
    <r>
      <rPr>
        <sz val="10"/>
        <color theme="1"/>
        <rFont val="Times New Roman"/>
        <family val="1"/>
        <charset val="186"/>
      </rPr>
      <t xml:space="preserve">                             
Europos Sąjungos lėšų projektams (Iždas) </t>
    </r>
    <r>
      <rPr>
        <sz val="10"/>
        <color rgb="FFFF0000"/>
        <rFont val="Times New Roman"/>
        <family val="1"/>
        <charset val="186"/>
      </rPr>
      <t>3ESP</t>
    </r>
  </si>
  <si>
    <r>
      <rPr>
        <b/>
        <sz val="10"/>
        <color theme="1"/>
        <rFont val="Times New Roman"/>
        <family val="1"/>
        <charset val="186"/>
      </rPr>
      <t xml:space="preserve">1.5. skolintos lėšos: 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Paskolos lėšos </t>
    </r>
    <r>
      <rPr>
        <i/>
        <sz val="10"/>
        <color rgb="FFFF0000"/>
        <rFont val="Times New Roman"/>
        <family val="1"/>
        <charset val="186"/>
      </rPr>
      <t>5P(P)</t>
    </r>
  </si>
  <si>
    <r>
      <rPr>
        <b/>
        <sz val="10"/>
        <color theme="1"/>
        <rFont val="Times New Roman"/>
        <family val="1"/>
        <charset val="186"/>
      </rPr>
      <t>1.6. ankstesnių metų likučiai: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Savivaldybės biudžeto lėšos  Lėšų likutis </t>
    </r>
    <r>
      <rPr>
        <i/>
        <sz val="10"/>
        <color rgb="FFFF0000"/>
        <rFont val="Times New Roman"/>
        <family val="1"/>
        <charset val="186"/>
      </rPr>
      <t xml:space="preserve">5SBLL  </t>
    </r>
    <r>
      <rPr>
        <i/>
        <sz val="10"/>
        <color theme="1"/>
        <rFont val="Times New Roman"/>
        <family val="1"/>
        <charset val="186"/>
      </rPr>
      <t xml:space="preserve">         Spec.progr.lėšos (pajamos už turto nuomą) Lėšų likutis </t>
    </r>
    <r>
      <rPr>
        <i/>
        <sz val="10"/>
        <color rgb="FFFF0000"/>
        <rFont val="Times New Roman"/>
        <family val="1"/>
        <charset val="186"/>
      </rPr>
      <t>5SB(SP3)LL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                     Specialiosios programos lėšos (pajamos už teikiamas paslaugas) Lėšų likutis </t>
    </r>
    <r>
      <rPr>
        <i/>
        <sz val="10"/>
        <color rgb="FFFF0000"/>
        <rFont val="Times New Roman"/>
        <family val="1"/>
        <charset val="186"/>
      </rPr>
      <t>5SB(SP1)LL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Savivaldybės aplinkos apsaugos rėmimo specialiosios programos lėšos. Lėšų likutis </t>
    </r>
    <r>
      <rPr>
        <sz val="10"/>
        <color rgb="FFFF0000"/>
        <rFont val="Times New Roman"/>
        <family val="1"/>
        <charset val="186"/>
      </rPr>
      <t>5SB(AA)LL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Valstybės lėšų likutis </t>
    </r>
    <r>
      <rPr>
        <sz val="10"/>
        <color rgb="FFFF0000"/>
        <rFont val="Times New Roman"/>
        <family val="1"/>
        <charset val="186"/>
      </rPr>
      <t>4LRVB(LL)</t>
    </r>
    <r>
      <rPr>
        <sz val="10"/>
        <color theme="1"/>
        <rFont val="Times New Roman"/>
        <family val="1"/>
        <charset val="186"/>
      </rPr>
      <t xml:space="preserve">
Įmokos už paslaugas švietimo, soc apsaugos ir kitose įstaigose Lėšų likutis </t>
    </r>
    <r>
      <rPr>
        <sz val="10"/>
        <color rgb="FFFF0000"/>
        <rFont val="Times New Roman"/>
        <family val="1"/>
        <charset val="186"/>
      </rPr>
      <t xml:space="preserve">5SB(SP2)LL
</t>
    </r>
    <r>
      <rPr>
        <sz val="10"/>
        <rFont val="Times New Roman"/>
        <family val="1"/>
        <charset val="186"/>
      </rPr>
      <t xml:space="preserve">Europos Sąjungos lėšų projektams likutis (IŽDAS) </t>
    </r>
    <r>
      <rPr>
        <sz val="10"/>
        <color rgb="FFFF0000"/>
        <rFont val="Times New Roman"/>
        <family val="1"/>
        <charset val="186"/>
      </rPr>
      <t>3ESI(L)</t>
    </r>
  </si>
  <si>
    <r>
      <rPr>
        <b/>
        <sz val="10"/>
        <color theme="1"/>
        <rFont val="Times New Roman"/>
        <family val="1"/>
        <charset val="186"/>
      </rPr>
      <t>2. Kiti šaltiniai (Europos Sąjungos finansinė parama projektams įgyvendinti ir kitos teisėtai gautos lėšos, nurodant atskirus šaltinius):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Kiti finansavimo šaltiniai 6KT                                                              NEC 1.1.1.1.1.                                                                                               Kitos lėšos (be finansavimo(kaip spec lesos)) 7                            Užsienio valstybių lėšos </t>
    </r>
    <r>
      <rPr>
        <i/>
        <sz val="10"/>
        <color rgb="FFFF0000"/>
        <rFont val="Times New Roman"/>
        <family val="1"/>
        <charset val="186"/>
      </rPr>
      <t>3UV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Europos Sąjungos paramos lėšos  (ne IŽDO lėšos) 3ES</t>
    </r>
  </si>
  <si>
    <t>003-01-03-01 (PVP)</t>
  </si>
  <si>
    <t>003-01-03-02                  (PVP, RPP)</t>
  </si>
  <si>
    <t>003-01-01 (T)*</t>
  </si>
  <si>
    <t>003-01-01-01 (TVP)***</t>
  </si>
  <si>
    <t>003-01-01-02 (TVP)</t>
  </si>
  <si>
    <t>003-01-01-03 (TVP)</t>
  </si>
  <si>
    <t>003-01-01-04 (TVP)</t>
  </si>
  <si>
    <t>003-01-01-05 (TVP)</t>
  </si>
  <si>
    <t>003-01-01-06 (TVP)</t>
  </si>
  <si>
    <t>003-01-01-07 (TVP)</t>
  </si>
  <si>
    <t>003-01-01-08 (TVP)</t>
  </si>
  <si>
    <t>003-01-01-09 (TVP)</t>
  </si>
  <si>
    <t>003-01-01-10 (TVP)</t>
  </si>
  <si>
    <t>003-01-01-11 (TVP)</t>
  </si>
  <si>
    <t>003-01-01-12 (TVP)</t>
  </si>
  <si>
    <t>003-01-01-13 (TVP)</t>
  </si>
  <si>
    <t>003-01-01-14 (TVP)</t>
  </si>
  <si>
    <t>003-01-01-15 (TVP)</t>
  </si>
  <si>
    <t>003-01-01-16 (TVP)</t>
  </si>
  <si>
    <t>003-01-02 (T)*</t>
  </si>
  <si>
    <t>003-01-02-01 (TVP)</t>
  </si>
  <si>
    <t>003-01-02-02 (TVP)</t>
  </si>
  <si>
    <t>003-01-02-03 (TVP)</t>
  </si>
  <si>
    <t>003-01-02-04 (TVP)</t>
  </si>
  <si>
    <t>003-01-03 (P)*</t>
  </si>
  <si>
    <t>003-01-04 (P)*</t>
  </si>
  <si>
    <t>003-01-05 (T)</t>
  </si>
  <si>
    <t>003-01-05-01                 (TVP)</t>
  </si>
  <si>
    <t>003-01-05-02                 (TVP)</t>
  </si>
  <si>
    <t>003-01-05-03                 (TVP)</t>
  </si>
  <si>
    <t>003-01-05-04              (TVP)</t>
  </si>
  <si>
    <t>003-01-06 (T)</t>
  </si>
  <si>
    <t>003-01-06-01 (TVP)</t>
  </si>
  <si>
    <t>003-01-06-02 (TVP)</t>
  </si>
  <si>
    <t>1.3.1.2; 1.2.1.3</t>
  </si>
  <si>
    <t>1.3.1.3</t>
  </si>
  <si>
    <t>1.3.1.2; 1.3.1.3</t>
  </si>
  <si>
    <t>1.3.1.2</t>
  </si>
  <si>
    <t>2.1.1.2</t>
  </si>
  <si>
    <t>2.1.1.1; 2.1.1.2</t>
  </si>
  <si>
    <t>2.1.1.1</t>
  </si>
  <si>
    <t>1.2.2.5</t>
  </si>
  <si>
    <t>1.3.2.1</t>
  </si>
  <si>
    <t>1.2.2.4; 1.2.2.5; 2.1.2.1</t>
  </si>
  <si>
    <t>2.1.2.1</t>
  </si>
  <si>
    <t>2.1.2.1; 2.1.2.2</t>
  </si>
  <si>
    <t>2.1.7.2</t>
  </si>
  <si>
    <t>003-01-04-04                 (PVP)</t>
  </si>
  <si>
    <t xml:space="preserve">Policijos prevencinių programų rėmimas </t>
  </si>
  <si>
    <t>003-01-04-02                 (PVP)</t>
  </si>
  <si>
    <t>003-01-04-01                  (PVP)</t>
  </si>
  <si>
    <t>003-01-04-03                (PVP)</t>
  </si>
  <si>
    <t>Uždavinys: Sudaryti sąlygas gauti aukštos kokybės kultūrines paslaugas</t>
  </si>
  <si>
    <t xml:space="preserve">Priemonė: Viešosios bibliotekos veiklos užtikrinimas </t>
  </si>
  <si>
    <t xml:space="preserve">Priemonė: Muziejų  veiklos užtikrinimas </t>
  </si>
  <si>
    <t xml:space="preserve">Priemonė: Tiltagalių kultūros centro veiklos užtikrinimas </t>
  </si>
  <si>
    <t xml:space="preserve">Priemonė: Krekenavos  kultūros centro veiklos užtikrinimas </t>
  </si>
  <si>
    <t xml:space="preserve">Priemonė: Miežiškių kultūros centro veiklos užtikrinimas </t>
  </si>
  <si>
    <t xml:space="preserve">Priemonė: Naujamiesčio kultūros centro-dailės galerijos veiklos užtikrinimas </t>
  </si>
  <si>
    <t xml:space="preserve">Priemonė: Paįstrio kultūros centro veiklos užtikrinimas </t>
  </si>
  <si>
    <t xml:space="preserve">Priemonė: Raguvos kultūros centro veiklos užtikrinimas </t>
  </si>
  <si>
    <t xml:space="preserve">Priemonė: Ramygalos kultūros centro veiklos užtikrinimas </t>
  </si>
  <si>
    <t xml:space="preserve">Priemonė: Smilgių kultūros centro veiklos užtikrinimas </t>
  </si>
  <si>
    <t>Priemonė: Ėriškių kultūros centro veiklos užtikrinimas</t>
  </si>
  <si>
    <t xml:space="preserve">Priemonė: Vadoklių kultūros centro veiklos užtikrinimas </t>
  </si>
  <si>
    <t xml:space="preserve">Priemonė: Liūdynės kultūros centro veiklos užtikrinimas </t>
  </si>
  <si>
    <t xml:space="preserve">Priemonė: Šilagalio kultūros centro veiklos užtikrinimas </t>
  </si>
  <si>
    <t xml:space="preserve">Priemonė: Kultūros projektų rėmimas ir bendrasis finansavimas </t>
  </si>
  <si>
    <t xml:space="preserve">Priemonė: Kultūros renginių organizavimas </t>
  </si>
  <si>
    <t xml:space="preserve">Priemonė: Sporto priemonių organizavimas ir dalyvavimo sporto renginiuose užtikrinimas </t>
  </si>
  <si>
    <t>Uždavinys: Skatinti gyventojus užsiimti kūno kultūros ir sporto veikla</t>
  </si>
  <si>
    <t xml:space="preserve">Priemonė: Sporto renginių seniūnijose organizavimas </t>
  </si>
  <si>
    <r>
      <t>Priemonė: Švietimo centro sporto priemonių organizavimas ir dalyvavimas sporto renginiuose</t>
    </r>
    <r>
      <rPr>
        <b/>
        <sz val="10"/>
        <color rgb="FFFF0000"/>
        <rFont val="Times New Roman"/>
        <family val="1"/>
        <charset val="186"/>
      </rPr>
      <t xml:space="preserve"> </t>
    </r>
  </si>
  <si>
    <t xml:space="preserve">Priemonė: Nevyriausybinių sporto organizacijų veiklų rėmimas </t>
  </si>
  <si>
    <t>Uždavinys: Modernizuoti rajono kultūros įstaigų materialinę bazę ir tobulinti teikiamas paslaugas</t>
  </si>
  <si>
    <t>Priemonė: Projekto „Skaitmeninis amatų turizmas“ įgyvendinimas (Interreg Latvija-Lietuva 2021-2027 m.)</t>
  </si>
  <si>
    <t xml:space="preserve">Priemonė: Projekto 09-003-02-02-11 (RE) „Nestacionarių socialinių paslaugų infrastruktūros, skirtos atviram jaunimo centrui, plėtra ir modernizavimas Panevėžio rajone“ įgyvendinimas </t>
  </si>
  <si>
    <t xml:space="preserve">Priemonė: Sporto infrastruktūros sukūrimas Panevėžio rajone </t>
  </si>
  <si>
    <t>Uždavinys: Modernizuoti rajono sporto ir poilsio infrastruktūrą</t>
  </si>
  <si>
    <t>Priemonė: Poilsio zonų įrengimas ir priežiūra</t>
  </si>
  <si>
    <t xml:space="preserve">Priemonė: Projekto „Raguvėlės siaurojo geležinkelio komplekso pritaikymas visuomenės poreikiams“ įgyvendinimas </t>
  </si>
  <si>
    <t xml:space="preserve">Priemonė: Rajono kultūros objektų atnaujinimas, priežiūra ir plėtra </t>
  </si>
  <si>
    <t>Priemonė: Jaunimo projektinės veiklos rėmimas</t>
  </si>
  <si>
    <t>Uždavinys: Remti įvairių gyventojų grupių užimtumo projektus ir užtikrinti kryptingą jaunimo politikos įgyvendinimą</t>
  </si>
  <si>
    <t xml:space="preserve">Priemonė: Religinių bendruomenių rėmimas pagal programas </t>
  </si>
  <si>
    <t xml:space="preserve">Priemonė: Nevyriausybinių organizacijų (NVO) rėmimas pagal programas </t>
  </si>
  <si>
    <t>Uždavinys: Skatinti bendruomenių veiklą</t>
  </si>
  <si>
    <t xml:space="preserve">Priemonė: Panevėžio rajono vietos veiklos grupės (VVG) administruojamų projektų įgyvendinimas </t>
  </si>
  <si>
    <t xml:space="preserve">Priemonė: Nevyriausybinių organizacijų ir bendruomeninės veiklos stiprinimo plano priemonių įgyvendinimas </t>
  </si>
  <si>
    <t>Metai</t>
  </si>
  <si>
    <t xml:space="preserve">Pajamų įmokos ir kitos pajamos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</si>
</sst>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0" borderId="4" xfId="0" applyFont="1" applyBorder="1" applyAlignment="1">
      <alignment vertical="top"/>
    </xf>
    <xf numFmtId="164" fontId="1" fillId="0" borderId="1" xfId="0" applyNumberFormat="1" applyFont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1" fillId="6" borderId="7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justify" vertical="top" wrapText="1"/>
    </xf>
    <xf numFmtId="0" fontId="1" fillId="5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justify" vertical="center" wrapText="1"/>
    </xf>
    <xf numFmtId="0" fontId="1" fillId="6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vertical="top" wrapText="1"/>
    </xf>
    <xf numFmtId="164" fontId="7" fillId="3" borderId="7" xfId="0" applyNumberFormat="1" applyFont="1" applyFill="1" applyBorder="1" applyAlignment="1">
      <alignment horizontal="center" vertical="top" wrapText="1"/>
    </xf>
    <xf numFmtId="164" fontId="7" fillId="0" borderId="7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center" wrapText="1"/>
    </xf>
    <xf numFmtId="164" fontId="1" fillId="7" borderId="1" xfId="0" applyNumberFormat="1" applyFont="1" applyFill="1" applyBorder="1" applyAlignment="1">
      <alignment horizontal="center" vertical="top" wrapText="1"/>
    </xf>
    <xf numFmtId="164" fontId="3" fillId="0" borderId="0" xfId="0" applyNumberFormat="1" applyFont="1"/>
    <xf numFmtId="0" fontId="3" fillId="3" borderId="5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top" wrapText="1"/>
    </xf>
    <xf numFmtId="164" fontId="1" fillId="3" borderId="3" xfId="0" applyNumberFormat="1" applyFont="1" applyFill="1" applyBorder="1" applyAlignment="1">
      <alignment horizontal="center" vertical="top" wrapText="1"/>
    </xf>
    <xf numFmtId="0" fontId="7" fillId="6" borderId="3" xfId="0" applyFont="1" applyFill="1" applyBorder="1" applyAlignment="1">
      <alignment vertical="top" wrapText="1"/>
    </xf>
    <xf numFmtId="164" fontId="7" fillId="6" borderId="3" xfId="0" applyNumberFormat="1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3" fillId="6" borderId="2" xfId="0" applyFont="1" applyFill="1" applyBorder="1" applyAlignment="1">
      <alignment horizontal="justify" vertical="center" wrapText="1"/>
    </xf>
    <xf numFmtId="0" fontId="1" fillId="3" borderId="8" xfId="0" applyFont="1" applyFill="1" applyBorder="1" applyAlignment="1">
      <alignment vertical="top" wrapText="1"/>
    </xf>
    <xf numFmtId="0" fontId="3" fillId="7" borderId="2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vertical="top" wrapText="1"/>
    </xf>
    <xf numFmtId="0" fontId="3" fillId="3" borderId="0" xfId="0" applyFont="1" applyFill="1"/>
    <xf numFmtId="0" fontId="6" fillId="0" borderId="0" xfId="0" applyFont="1"/>
    <xf numFmtId="0" fontId="3" fillId="3" borderId="1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vertical="top" wrapText="1"/>
    </xf>
    <xf numFmtId="164" fontId="7" fillId="0" borderId="9" xfId="0" applyNumberFormat="1" applyFont="1" applyBorder="1" applyAlignment="1">
      <alignment horizontal="center" vertical="top" wrapText="1"/>
    </xf>
    <xf numFmtId="0" fontId="6" fillId="3" borderId="0" xfId="0" applyFont="1" applyFill="1"/>
    <xf numFmtId="49" fontId="1" fillId="4" borderId="1" xfId="0" applyNumberFormat="1" applyFont="1" applyFill="1" applyBorder="1" applyAlignment="1">
      <alignment horizontal="center" vertical="top" wrapText="1"/>
    </xf>
    <xf numFmtId="49" fontId="1" fillId="5" borderId="1" xfId="0" applyNumberFormat="1" applyFont="1" applyFill="1" applyBorder="1" applyAlignment="1">
      <alignment horizontal="center" vertical="top" wrapText="1"/>
    </xf>
    <xf numFmtId="49" fontId="1" fillId="7" borderId="1" xfId="0" applyNumberFormat="1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49" fontId="1" fillId="6" borderId="1" xfId="0" applyNumberFormat="1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1" fillId="6" borderId="3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7" fillId="5" borderId="1" xfId="0" applyFont="1" applyFill="1" applyBorder="1" applyAlignment="1">
      <alignment vertical="top" wrapText="1"/>
    </xf>
    <xf numFmtId="0" fontId="12" fillId="5" borderId="1" xfId="0" applyFont="1" applyFill="1" applyBorder="1"/>
    <xf numFmtId="0" fontId="12" fillId="5" borderId="1" xfId="0" applyFont="1" applyFill="1" applyBorder="1" applyAlignment="1">
      <alignment vertical="top"/>
    </xf>
    <xf numFmtId="0" fontId="12" fillId="5" borderId="1" xfId="0" applyFont="1" applyFill="1" applyBorder="1" applyAlignment="1">
      <alignment vertical="top" wrapText="1"/>
    </xf>
    <xf numFmtId="164" fontId="13" fillId="5" borderId="1" xfId="0" applyNumberFormat="1" applyFont="1" applyFill="1" applyBorder="1"/>
    <xf numFmtId="0" fontId="12" fillId="3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164" fontId="12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2.xml"/><Relationship Id="rId39" Type="http://schemas.openxmlformats.org/officeDocument/2006/relationships/revisionLog" Target="revisionLog35.xml"/><Relationship Id="rId21" Type="http://schemas.openxmlformats.org/officeDocument/2006/relationships/revisionLog" Target="revisionLog17.xml"/><Relationship Id="rId42" Type="http://schemas.openxmlformats.org/officeDocument/2006/relationships/revisionLog" Target="revisionLog38.xml"/><Relationship Id="rId47" Type="http://schemas.openxmlformats.org/officeDocument/2006/relationships/revisionLog" Target="revisionLog43.xml"/><Relationship Id="rId63" Type="http://schemas.openxmlformats.org/officeDocument/2006/relationships/revisionLog" Target="revisionLog59.xml"/><Relationship Id="rId68" Type="http://schemas.openxmlformats.org/officeDocument/2006/relationships/revisionLog" Target="revisionLog64.xml"/><Relationship Id="rId84" Type="http://schemas.openxmlformats.org/officeDocument/2006/relationships/revisionLog" Target="revisionLog80.xml"/><Relationship Id="rId89" Type="http://schemas.openxmlformats.org/officeDocument/2006/relationships/revisionLog" Target="revisionLog85.xml"/><Relationship Id="rId34" Type="http://schemas.openxmlformats.org/officeDocument/2006/relationships/revisionLog" Target="revisionLog30.xml"/><Relationship Id="rId50" Type="http://schemas.openxmlformats.org/officeDocument/2006/relationships/revisionLog" Target="revisionLog46.xml"/><Relationship Id="rId55" Type="http://schemas.openxmlformats.org/officeDocument/2006/relationships/revisionLog" Target="revisionLog51.xml"/><Relationship Id="rId76" Type="http://schemas.openxmlformats.org/officeDocument/2006/relationships/revisionLog" Target="revisionLog72.xml"/><Relationship Id="rId97" Type="http://schemas.openxmlformats.org/officeDocument/2006/relationships/revisionLog" Target="revisionLog93.xml"/><Relationship Id="rId104" Type="http://schemas.openxmlformats.org/officeDocument/2006/relationships/revisionLog" Target="revisionLog7.xml"/><Relationship Id="rId92" Type="http://schemas.openxmlformats.org/officeDocument/2006/relationships/revisionLog" Target="revisionLog88.xml"/><Relationship Id="rId71" Type="http://schemas.openxmlformats.org/officeDocument/2006/relationships/revisionLog" Target="revisionLog67.xml"/><Relationship Id="rId29" Type="http://schemas.openxmlformats.org/officeDocument/2006/relationships/revisionLog" Target="revisionLog25.xml"/><Relationship Id="rId79" Type="http://schemas.openxmlformats.org/officeDocument/2006/relationships/revisionLog" Target="revisionLog75.xml"/><Relationship Id="rId32" Type="http://schemas.openxmlformats.org/officeDocument/2006/relationships/revisionLog" Target="revisionLog28.xml"/><Relationship Id="rId37" Type="http://schemas.openxmlformats.org/officeDocument/2006/relationships/revisionLog" Target="revisionLog33.xml"/><Relationship Id="rId53" Type="http://schemas.openxmlformats.org/officeDocument/2006/relationships/revisionLog" Target="revisionLog49.xml"/><Relationship Id="rId58" Type="http://schemas.openxmlformats.org/officeDocument/2006/relationships/revisionLog" Target="revisionLog54.xml"/><Relationship Id="rId74" Type="http://schemas.openxmlformats.org/officeDocument/2006/relationships/revisionLog" Target="revisionLog70.xml"/><Relationship Id="rId24" Type="http://schemas.openxmlformats.org/officeDocument/2006/relationships/revisionLog" Target="revisionLog20.xml"/><Relationship Id="rId40" Type="http://schemas.openxmlformats.org/officeDocument/2006/relationships/revisionLog" Target="revisionLog36.xml"/><Relationship Id="rId45" Type="http://schemas.openxmlformats.org/officeDocument/2006/relationships/revisionLog" Target="revisionLog41.xml"/><Relationship Id="rId66" Type="http://schemas.openxmlformats.org/officeDocument/2006/relationships/revisionLog" Target="revisionLog62.xml"/><Relationship Id="rId87" Type="http://schemas.openxmlformats.org/officeDocument/2006/relationships/revisionLog" Target="revisionLog83.xml"/><Relationship Id="rId102" Type="http://schemas.openxmlformats.org/officeDocument/2006/relationships/revisionLog" Target="revisionLog5.xml"/><Relationship Id="rId95" Type="http://schemas.openxmlformats.org/officeDocument/2006/relationships/revisionLog" Target="revisionLog91.xml"/><Relationship Id="rId90" Type="http://schemas.openxmlformats.org/officeDocument/2006/relationships/revisionLog" Target="revisionLog86.xml"/><Relationship Id="rId61" Type="http://schemas.openxmlformats.org/officeDocument/2006/relationships/revisionLog" Target="revisionLog57.xml"/><Relationship Id="rId82" Type="http://schemas.openxmlformats.org/officeDocument/2006/relationships/revisionLog" Target="revisionLog78.xml"/><Relationship Id="rId22" Type="http://schemas.openxmlformats.org/officeDocument/2006/relationships/revisionLog" Target="revisionLog18.xml"/><Relationship Id="rId27" Type="http://schemas.openxmlformats.org/officeDocument/2006/relationships/revisionLog" Target="revisionLog23.xml"/><Relationship Id="rId43" Type="http://schemas.openxmlformats.org/officeDocument/2006/relationships/revisionLog" Target="revisionLog39.xml"/><Relationship Id="rId48" Type="http://schemas.openxmlformats.org/officeDocument/2006/relationships/revisionLog" Target="revisionLog44.xml"/><Relationship Id="rId64" Type="http://schemas.openxmlformats.org/officeDocument/2006/relationships/revisionLog" Target="revisionLog60.xml"/><Relationship Id="rId69" Type="http://schemas.openxmlformats.org/officeDocument/2006/relationships/revisionLog" Target="revisionLog65.xml"/><Relationship Id="rId77" Type="http://schemas.openxmlformats.org/officeDocument/2006/relationships/revisionLog" Target="revisionLog73.xml"/><Relationship Id="rId30" Type="http://schemas.openxmlformats.org/officeDocument/2006/relationships/revisionLog" Target="revisionLog26.xml"/><Relationship Id="rId35" Type="http://schemas.openxmlformats.org/officeDocument/2006/relationships/revisionLog" Target="revisionLog31.xml"/><Relationship Id="rId56" Type="http://schemas.openxmlformats.org/officeDocument/2006/relationships/revisionLog" Target="revisionLog52.xml"/><Relationship Id="rId100" Type="http://schemas.openxmlformats.org/officeDocument/2006/relationships/revisionLog" Target="revisionLog3.xml"/><Relationship Id="rId105" Type="http://schemas.openxmlformats.org/officeDocument/2006/relationships/revisionLog" Target="revisionLog8.xml"/><Relationship Id="rId93" Type="http://schemas.openxmlformats.org/officeDocument/2006/relationships/revisionLog" Target="revisionLog89.xml"/><Relationship Id="rId51" Type="http://schemas.openxmlformats.org/officeDocument/2006/relationships/revisionLog" Target="revisionLog47.xml"/><Relationship Id="rId72" Type="http://schemas.openxmlformats.org/officeDocument/2006/relationships/revisionLog" Target="revisionLog68.xml"/><Relationship Id="rId80" Type="http://schemas.openxmlformats.org/officeDocument/2006/relationships/revisionLog" Target="revisionLog76.xml"/><Relationship Id="rId85" Type="http://schemas.openxmlformats.org/officeDocument/2006/relationships/revisionLog" Target="revisionLog81.xml"/><Relationship Id="rId98" Type="http://schemas.openxmlformats.org/officeDocument/2006/relationships/revisionLog" Target="revisionLog1.xml"/><Relationship Id="rId67" Type="http://schemas.openxmlformats.org/officeDocument/2006/relationships/revisionLog" Target="revisionLog63.xml"/><Relationship Id="rId59" Type="http://schemas.openxmlformats.org/officeDocument/2006/relationships/revisionLog" Target="revisionLog55.xml"/><Relationship Id="rId25" Type="http://schemas.openxmlformats.org/officeDocument/2006/relationships/revisionLog" Target="revisionLog21.xml"/><Relationship Id="rId33" Type="http://schemas.openxmlformats.org/officeDocument/2006/relationships/revisionLog" Target="revisionLog29.xml"/><Relationship Id="rId38" Type="http://schemas.openxmlformats.org/officeDocument/2006/relationships/revisionLog" Target="revisionLog34.xml"/><Relationship Id="rId46" Type="http://schemas.openxmlformats.org/officeDocument/2006/relationships/revisionLog" Target="revisionLog42.xml"/><Relationship Id="rId103" Type="http://schemas.openxmlformats.org/officeDocument/2006/relationships/revisionLog" Target="revisionLog6.xml"/><Relationship Id="rId20" Type="http://schemas.openxmlformats.org/officeDocument/2006/relationships/revisionLog" Target="revisionLog16.xml"/><Relationship Id="rId41" Type="http://schemas.openxmlformats.org/officeDocument/2006/relationships/revisionLog" Target="revisionLog37.xml"/><Relationship Id="rId54" Type="http://schemas.openxmlformats.org/officeDocument/2006/relationships/revisionLog" Target="revisionLog50.xml"/><Relationship Id="rId62" Type="http://schemas.openxmlformats.org/officeDocument/2006/relationships/revisionLog" Target="revisionLog58.xml"/><Relationship Id="rId70" Type="http://schemas.openxmlformats.org/officeDocument/2006/relationships/revisionLog" Target="revisionLog66.xml"/><Relationship Id="rId75" Type="http://schemas.openxmlformats.org/officeDocument/2006/relationships/revisionLog" Target="revisionLog71.xml"/><Relationship Id="rId83" Type="http://schemas.openxmlformats.org/officeDocument/2006/relationships/revisionLog" Target="revisionLog79.xml"/><Relationship Id="rId88" Type="http://schemas.openxmlformats.org/officeDocument/2006/relationships/revisionLog" Target="revisionLog84.xml"/><Relationship Id="rId91" Type="http://schemas.openxmlformats.org/officeDocument/2006/relationships/revisionLog" Target="revisionLog87.xml"/><Relationship Id="rId96" Type="http://schemas.openxmlformats.org/officeDocument/2006/relationships/revisionLog" Target="revisionLog92.xml"/><Relationship Id="rId57" Type="http://schemas.openxmlformats.org/officeDocument/2006/relationships/revisionLog" Target="revisionLog53.xml"/><Relationship Id="rId23" Type="http://schemas.openxmlformats.org/officeDocument/2006/relationships/revisionLog" Target="revisionLog19.xml"/><Relationship Id="rId28" Type="http://schemas.openxmlformats.org/officeDocument/2006/relationships/revisionLog" Target="revisionLog24.xml"/><Relationship Id="rId36" Type="http://schemas.openxmlformats.org/officeDocument/2006/relationships/revisionLog" Target="revisionLog32.xml"/><Relationship Id="rId49" Type="http://schemas.openxmlformats.org/officeDocument/2006/relationships/revisionLog" Target="revisionLog45.xml"/><Relationship Id="rId94" Type="http://schemas.openxmlformats.org/officeDocument/2006/relationships/revisionLog" Target="revisionLog90.xml"/><Relationship Id="rId31" Type="http://schemas.openxmlformats.org/officeDocument/2006/relationships/revisionLog" Target="revisionLog27.xml"/><Relationship Id="rId44" Type="http://schemas.openxmlformats.org/officeDocument/2006/relationships/revisionLog" Target="revisionLog40.xml"/><Relationship Id="rId52" Type="http://schemas.openxmlformats.org/officeDocument/2006/relationships/revisionLog" Target="revisionLog48.xml"/><Relationship Id="rId60" Type="http://schemas.openxmlformats.org/officeDocument/2006/relationships/revisionLog" Target="revisionLog56.xml"/><Relationship Id="rId65" Type="http://schemas.openxmlformats.org/officeDocument/2006/relationships/revisionLog" Target="revisionLog61.xml"/><Relationship Id="rId73" Type="http://schemas.openxmlformats.org/officeDocument/2006/relationships/revisionLog" Target="revisionLog69.xml"/><Relationship Id="rId78" Type="http://schemas.openxmlformats.org/officeDocument/2006/relationships/revisionLog" Target="revisionLog74.xml"/><Relationship Id="rId81" Type="http://schemas.openxmlformats.org/officeDocument/2006/relationships/revisionLog" Target="revisionLog77.xml"/><Relationship Id="rId86" Type="http://schemas.openxmlformats.org/officeDocument/2006/relationships/revisionLog" Target="revisionLog82.xml"/><Relationship Id="rId99" Type="http://schemas.openxmlformats.org/officeDocument/2006/relationships/revisionLog" Target="revisionLog2.xml"/><Relationship Id="rId101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2F2C447-7107-42E4-8AF6-006220C46B88}" diskRevisions="1" revisionId="605" version="11" preserveHistory="15">
  <header guid="{63B77379-2067-4455-94E7-16D9DA6DFEBE}" dateTime="2024-01-19T14:10:54" maxSheetId="3" userName="user" r:id="rId20" minRId="99" maxRId="107">
    <sheetIdMap count="2">
      <sheetId val="1"/>
      <sheetId val="2"/>
    </sheetIdMap>
  </header>
  <header guid="{AA86F9E4-189F-45B4-A36A-E1C975E65604}" dateTime="2024-01-19T14:11:24" maxSheetId="3" userName="user" r:id="rId21" minRId="108" maxRId="109">
    <sheetIdMap count="2">
      <sheetId val="1"/>
      <sheetId val="2"/>
    </sheetIdMap>
  </header>
  <header guid="{6A2F0D0C-D626-4962-8AC2-C8FEA368768D}" dateTime="2024-01-19T14:11:48" maxSheetId="3" userName="user" r:id="rId22" minRId="110" maxRId="113">
    <sheetIdMap count="2">
      <sheetId val="1"/>
      <sheetId val="2"/>
    </sheetIdMap>
  </header>
  <header guid="{F1EEDC6F-A4C4-42E7-BE4D-1EDFDA152CE8}" dateTime="2024-01-19T14:12:13" maxSheetId="3" userName="user" r:id="rId23">
    <sheetIdMap count="2">
      <sheetId val="1"/>
      <sheetId val="2"/>
    </sheetIdMap>
  </header>
  <header guid="{33CF4E52-54B5-424D-BCBE-F4B0600ED12B}" dateTime="2024-01-19T14:12:19" maxSheetId="3" userName="user" r:id="rId24">
    <sheetIdMap count="2">
      <sheetId val="1"/>
      <sheetId val="2"/>
    </sheetIdMap>
  </header>
  <header guid="{D763CF27-EB49-4EB0-A978-4E4F9DA3B7A1}" dateTime="2024-01-19T14:13:00" maxSheetId="3" userName="user" r:id="rId25">
    <sheetIdMap count="2">
      <sheetId val="1"/>
      <sheetId val="2"/>
    </sheetIdMap>
  </header>
  <header guid="{FCA7507E-5308-4653-B8AC-526048A9F4C9}" dateTime="2024-01-19T14:13:36" maxSheetId="3" userName="user" r:id="rId26" minRId="114" maxRId="117">
    <sheetIdMap count="2">
      <sheetId val="1"/>
      <sheetId val="2"/>
    </sheetIdMap>
  </header>
  <header guid="{9F3363EC-B0CF-484A-B702-6B20C18D07E9}" dateTime="2024-01-19T14:14:26" maxSheetId="3" userName="user" r:id="rId27" minRId="118" maxRId="121">
    <sheetIdMap count="2">
      <sheetId val="1"/>
      <sheetId val="2"/>
    </sheetIdMap>
  </header>
  <header guid="{A261779E-28B3-4871-A353-9C8A3E2CF0C2}" dateTime="2024-01-19T14:14:45" maxSheetId="3" userName="user" r:id="rId28" minRId="122" maxRId="123">
    <sheetIdMap count="2">
      <sheetId val="1"/>
      <sheetId val="2"/>
    </sheetIdMap>
  </header>
  <header guid="{C2605D97-626F-46F0-9503-6D1258689A07}" dateTime="2024-01-19T14:15:02" maxSheetId="3" userName="user" r:id="rId29" minRId="124" maxRId="125">
    <sheetIdMap count="2">
      <sheetId val="1"/>
      <sheetId val="2"/>
    </sheetIdMap>
  </header>
  <header guid="{72D8B318-90B0-424A-87FA-1F1ECCC79D0E}" dateTime="2024-01-19T14:15:47" maxSheetId="3" userName="user" r:id="rId30" minRId="126" maxRId="131">
    <sheetIdMap count="2">
      <sheetId val="1"/>
      <sheetId val="2"/>
    </sheetIdMap>
  </header>
  <header guid="{31629409-A57A-4C76-8A8C-350560CA850B}" dateTime="2024-01-19T14:16:32" maxSheetId="3" userName="user" r:id="rId31" minRId="132" maxRId="135">
    <sheetIdMap count="2">
      <sheetId val="1"/>
      <sheetId val="2"/>
    </sheetIdMap>
  </header>
  <header guid="{F298B46E-FA2B-40D2-94B5-1FC1CB32B595}" dateTime="2024-01-19T14:17:07" maxSheetId="3" userName="user" r:id="rId32" minRId="136" maxRId="139">
    <sheetIdMap count="2">
      <sheetId val="1"/>
      <sheetId val="2"/>
    </sheetIdMap>
  </header>
  <header guid="{81C434F9-33B9-4358-96B3-BC8C4381869D}" dateTime="2024-01-19T14:17:20" maxSheetId="3" userName="user" r:id="rId33" minRId="140" maxRId="141">
    <sheetIdMap count="2">
      <sheetId val="1"/>
      <sheetId val="2"/>
    </sheetIdMap>
  </header>
  <header guid="{B7F0D6BA-1E32-47ED-8DFE-3E1FA9D3E11C}" dateTime="2024-01-19T14:17:52" maxSheetId="3" userName="user" r:id="rId34" minRId="142" maxRId="145">
    <sheetIdMap count="2">
      <sheetId val="1"/>
      <sheetId val="2"/>
    </sheetIdMap>
  </header>
  <header guid="{756B39D0-368F-44EE-89EE-615B287D9C73}" dateTime="2024-01-19T14:18:13" maxSheetId="3" userName="user" r:id="rId35" minRId="146" maxRId="147">
    <sheetIdMap count="2">
      <sheetId val="1"/>
      <sheetId val="2"/>
    </sheetIdMap>
  </header>
  <header guid="{A504E602-64B7-435E-9EBE-20E6CFBF60FD}" dateTime="2024-01-19T14:18:52" maxSheetId="3" userName="user" r:id="rId36" minRId="148" maxRId="153">
    <sheetIdMap count="2">
      <sheetId val="1"/>
      <sheetId val="2"/>
    </sheetIdMap>
  </header>
  <header guid="{19ACB58C-E364-49E9-9530-25C6E159AD57}" dateTime="2024-01-19T14:19:30" maxSheetId="3" userName="user" r:id="rId37" minRId="154" maxRId="159">
    <sheetIdMap count="2">
      <sheetId val="1"/>
      <sheetId val="2"/>
    </sheetIdMap>
  </header>
  <header guid="{E825F756-8853-4C1E-B391-20E6455A983F}" dateTime="2024-01-19T14:21:03" maxSheetId="3" userName="user" r:id="rId38" minRId="160" maxRId="163">
    <sheetIdMap count="2">
      <sheetId val="1"/>
      <sheetId val="2"/>
    </sheetIdMap>
  </header>
  <header guid="{70761805-86C8-493B-AF12-5EE3DD841F56}" dateTime="2024-01-19T14:21:55" maxSheetId="3" userName="user" r:id="rId39" minRId="164" maxRId="169">
    <sheetIdMap count="2">
      <sheetId val="1"/>
      <sheetId val="2"/>
    </sheetIdMap>
  </header>
  <header guid="{0E0F8A27-1E83-4F62-819D-17EBB6088A11}" dateTime="2024-01-19T14:23:07" maxSheetId="3" userName="user" r:id="rId40" minRId="170" maxRId="175">
    <sheetIdMap count="2">
      <sheetId val="1"/>
      <sheetId val="2"/>
    </sheetIdMap>
  </header>
  <header guid="{F325101B-B45E-4580-A20E-87576899C365}" dateTime="2024-01-19T14:23:54" maxSheetId="3" userName="user" r:id="rId41" minRId="176" maxRId="177">
    <sheetIdMap count="2">
      <sheetId val="1"/>
      <sheetId val="2"/>
    </sheetIdMap>
  </header>
  <header guid="{4251BA6E-AE20-43CC-9181-BB62676E594D}" dateTime="2024-01-19T14:24:34" maxSheetId="3" userName="user" r:id="rId42" minRId="178" maxRId="179">
    <sheetIdMap count="2">
      <sheetId val="1"/>
      <sheetId val="2"/>
    </sheetIdMap>
  </header>
  <header guid="{565927B7-7E06-4C65-B230-5183C17E5825}" dateTime="2024-01-19T14:33:27" maxSheetId="3" userName="user" r:id="rId43" minRId="180" maxRId="185">
    <sheetIdMap count="2">
      <sheetId val="1"/>
      <sheetId val="2"/>
    </sheetIdMap>
  </header>
  <header guid="{7FC071DF-7999-41AC-BAE4-C6F8FFA2B659}" dateTime="2024-01-19T14:35:04" maxSheetId="3" userName="user" r:id="rId44" minRId="186" maxRId="192">
    <sheetIdMap count="2">
      <sheetId val="1"/>
      <sheetId val="2"/>
    </sheetIdMap>
  </header>
  <header guid="{3D464081-127A-4171-ACA9-009FE5D35CAF}" dateTime="2024-01-19T14:35:58" maxSheetId="3" userName="user" r:id="rId45" minRId="193" maxRId="195">
    <sheetIdMap count="2">
      <sheetId val="1"/>
      <sheetId val="2"/>
    </sheetIdMap>
  </header>
  <header guid="{0F5FB678-D40E-4B6D-8AE1-CF3269F52CE9}" dateTime="2024-01-19T14:47:05" maxSheetId="3" userName="user" r:id="rId46" minRId="196" maxRId="202">
    <sheetIdMap count="2">
      <sheetId val="1"/>
      <sheetId val="2"/>
    </sheetIdMap>
  </header>
  <header guid="{050DFE55-31F8-4A63-AC8B-52B2DC045ADB}" dateTime="2024-01-19T14:51:19" maxSheetId="3" userName="user" r:id="rId47" minRId="203" maxRId="207">
    <sheetIdMap count="2">
      <sheetId val="1"/>
      <sheetId val="2"/>
    </sheetIdMap>
  </header>
  <header guid="{D5EB491B-25B6-471F-ACFE-83EDDFB0CEAB}" dateTime="2024-01-19T14:51:30" maxSheetId="3" userName="user" r:id="rId48">
    <sheetIdMap count="2">
      <sheetId val="1"/>
      <sheetId val="2"/>
    </sheetIdMap>
  </header>
  <header guid="{0FB91265-A712-4958-AE57-AD07BAE81CD3}" dateTime="2024-01-19T14:54:15" maxSheetId="3" userName="user" r:id="rId49" minRId="208" maxRId="213">
    <sheetIdMap count="2">
      <sheetId val="1"/>
      <sheetId val="2"/>
    </sheetIdMap>
  </header>
  <header guid="{9403F800-6904-4D10-A070-D785B0620AB5}" dateTime="2024-01-19T14:54:57" maxSheetId="3" userName="user" r:id="rId50" minRId="214" maxRId="219">
    <sheetIdMap count="2">
      <sheetId val="1"/>
      <sheetId val="2"/>
    </sheetIdMap>
  </header>
  <header guid="{DC7238FE-E4B2-40D3-ACF9-BDD5DFE0706F}" dateTime="2024-01-19T14:55:45" maxSheetId="3" userName="user" r:id="rId51" minRId="220" maxRId="225">
    <sheetIdMap count="2">
      <sheetId val="1"/>
      <sheetId val="2"/>
    </sheetIdMap>
  </header>
  <header guid="{2ED644FD-534D-4F4A-BD07-C54F2AEE1738}" dateTime="2024-01-19T14:56:26" maxSheetId="3" userName="user" r:id="rId52" minRId="226" maxRId="231">
    <sheetIdMap count="2">
      <sheetId val="1"/>
      <sheetId val="2"/>
    </sheetIdMap>
  </header>
  <header guid="{08C1B297-BB58-4D39-8BC2-88BFB5A05CEF}" dateTime="2024-01-19T14:56:56" maxSheetId="3" userName="user" r:id="rId53" minRId="232" maxRId="237">
    <sheetIdMap count="2">
      <sheetId val="1"/>
      <sheetId val="2"/>
    </sheetIdMap>
  </header>
  <header guid="{A41FB127-C358-4312-81FD-A880D17E9864}" dateTime="2024-01-19T14:57:25" maxSheetId="3" userName="user" r:id="rId54" minRId="238" maxRId="243">
    <sheetIdMap count="2">
      <sheetId val="1"/>
      <sheetId val="2"/>
    </sheetIdMap>
  </header>
  <header guid="{27BD51AA-A5C9-4C5F-898C-6B576E19C890}" dateTime="2024-01-19T14:57:55" maxSheetId="3" userName="user" r:id="rId55" minRId="244" maxRId="249">
    <sheetIdMap count="2">
      <sheetId val="1"/>
      <sheetId val="2"/>
    </sheetIdMap>
  </header>
  <header guid="{B936A280-3A91-473E-9990-6F680F4F3CDD}" dateTime="2024-01-19T14:58:33" maxSheetId="3" userName="user" r:id="rId56" minRId="250" maxRId="255">
    <sheetIdMap count="2">
      <sheetId val="1"/>
      <sheetId val="2"/>
    </sheetIdMap>
  </header>
  <header guid="{0798FBBB-6F71-4C72-B944-37F6F9BD80B2}" dateTime="2024-01-19T14:58:48" maxSheetId="3" userName="user" r:id="rId57" minRId="256">
    <sheetIdMap count="2">
      <sheetId val="1"/>
      <sheetId val="2"/>
    </sheetIdMap>
  </header>
  <header guid="{28991EA8-C09F-4F0B-BB37-56A5719D63D1}" dateTime="2024-01-19T14:59:29" maxSheetId="3" userName="user" r:id="rId58" minRId="257" maxRId="262">
    <sheetIdMap count="2">
      <sheetId val="1"/>
      <sheetId val="2"/>
    </sheetIdMap>
  </header>
  <header guid="{CF88B1AB-80D7-4B39-B4FD-C04C9AEE67CA}" dateTime="2024-01-19T15:00:08" maxSheetId="3" userName="user" r:id="rId59" minRId="263" maxRId="268">
    <sheetIdMap count="2">
      <sheetId val="1"/>
      <sheetId val="2"/>
    </sheetIdMap>
  </header>
  <header guid="{C800DC9E-370A-4A1A-9D0D-53EFBAB16468}" dateTime="2024-01-19T15:00:43" maxSheetId="3" userName="user" r:id="rId60" minRId="269" maxRId="274">
    <sheetIdMap count="2">
      <sheetId val="1"/>
      <sheetId val="2"/>
    </sheetIdMap>
  </header>
  <header guid="{69CA83F2-5041-4932-B896-1D7B0D77AE3F}" dateTime="2024-01-19T15:01:23" maxSheetId="3" userName="user" r:id="rId61" minRId="275" maxRId="280">
    <sheetIdMap count="2">
      <sheetId val="1"/>
      <sheetId val="2"/>
    </sheetIdMap>
  </header>
  <header guid="{EB459FCD-6EE8-4A0A-BFFB-4A7080265DAA}" dateTime="2024-01-19T15:01:40" maxSheetId="3" userName="user" r:id="rId62" minRId="281" maxRId="284">
    <sheetIdMap count="2">
      <sheetId val="1"/>
      <sheetId val="2"/>
    </sheetIdMap>
  </header>
  <header guid="{7B2288E3-E8B7-439F-A924-AAD0CC1ED06F}" dateTime="2024-01-19T15:02:04" maxSheetId="3" userName="user" r:id="rId63" minRId="285" maxRId="286">
    <sheetIdMap count="2">
      <sheetId val="1"/>
      <sheetId val="2"/>
    </sheetIdMap>
  </header>
  <header guid="{0C604ECA-770D-4334-AA2B-BA04FA71E7E4}" dateTime="2024-01-19T15:12:56" maxSheetId="3" userName="user" r:id="rId64" minRId="287" maxRId="290">
    <sheetIdMap count="2">
      <sheetId val="1"/>
      <sheetId val="2"/>
    </sheetIdMap>
  </header>
  <header guid="{E9B6DA6B-227D-4516-A8BC-4E8A520763F1}" dateTime="2024-01-19T15:13:18" maxSheetId="3" userName="user" r:id="rId65" minRId="291">
    <sheetIdMap count="2">
      <sheetId val="1"/>
      <sheetId val="2"/>
    </sheetIdMap>
  </header>
  <header guid="{15ADC92B-F1FA-4E1D-B96B-D18A0DD07652}" dateTime="2024-01-19T15:16:02" maxSheetId="3" userName="user" r:id="rId66" minRId="292" maxRId="293">
    <sheetIdMap count="2">
      <sheetId val="1"/>
      <sheetId val="2"/>
    </sheetIdMap>
  </header>
  <header guid="{C4FBDC2D-EC0D-472D-8944-B79EB5F46FA9}" dateTime="2024-01-19T15:17:26" maxSheetId="3" userName="user" r:id="rId67" minRId="294">
    <sheetIdMap count="2">
      <sheetId val="1"/>
      <sheetId val="2"/>
    </sheetIdMap>
  </header>
  <header guid="{0A19E2EB-B9E1-47F3-B31F-8BCBDBD4DAEC}" dateTime="2024-01-19T15:23:33" maxSheetId="3" userName="user" r:id="rId68" minRId="295">
    <sheetIdMap count="2">
      <sheetId val="1"/>
      <sheetId val="2"/>
    </sheetIdMap>
  </header>
  <header guid="{D3AD3F9F-3046-4F9F-985E-E82EB304E2D2}" dateTime="2024-01-19T15:30:57" maxSheetId="3" userName="user" r:id="rId69" minRId="296" maxRId="304">
    <sheetIdMap count="2">
      <sheetId val="1"/>
      <sheetId val="2"/>
    </sheetIdMap>
  </header>
  <header guid="{2E859B18-F700-4EEF-8B1E-45DC7F4AB4F0}" dateTime="2024-01-20T10:16:09" maxSheetId="3" userName="user" r:id="rId70" minRId="305" maxRId="312">
    <sheetIdMap count="2">
      <sheetId val="1"/>
      <sheetId val="2"/>
    </sheetIdMap>
  </header>
  <header guid="{8577EE96-6747-4F77-B1FC-3D2E3EC82826}" dateTime="2024-01-20T10:16:20" maxSheetId="3" userName="user" r:id="rId71" minRId="313" maxRId="314">
    <sheetIdMap count="2">
      <sheetId val="1"/>
      <sheetId val="2"/>
    </sheetIdMap>
  </header>
  <header guid="{7381BA84-6328-43A8-BF5F-BE7E87FD4372}" dateTime="2024-01-20T10:19:16" maxSheetId="3" userName="user" r:id="rId72" minRId="315" maxRId="316">
    <sheetIdMap count="2">
      <sheetId val="1"/>
      <sheetId val="2"/>
    </sheetIdMap>
  </header>
  <header guid="{0D036F69-81F5-4EFB-B9AF-F784B942F06A}" dateTime="2024-01-20T10:25:13" maxSheetId="3" userName="user" r:id="rId73" minRId="317" maxRId="320">
    <sheetIdMap count="2">
      <sheetId val="1"/>
      <sheetId val="2"/>
    </sheetIdMap>
  </header>
  <header guid="{5E181E59-1D4B-4E21-84B3-FF1D4F71A497}" dateTime="2024-01-20T10:26:01" maxSheetId="3" userName="user" r:id="rId74" minRId="321" maxRId="326">
    <sheetIdMap count="2">
      <sheetId val="1"/>
      <sheetId val="2"/>
    </sheetIdMap>
  </header>
  <header guid="{623FE236-4CEC-47B0-9FFD-A7090EEFFCB9}" dateTime="2024-01-20T10:26:49" maxSheetId="3" userName="user" r:id="rId75" minRId="327" maxRId="330">
    <sheetIdMap count="2">
      <sheetId val="1"/>
      <sheetId val="2"/>
    </sheetIdMap>
  </header>
  <header guid="{E70579E7-6260-416C-B722-BFD0388C6D79}" dateTime="2024-01-20T10:27:06" maxSheetId="3" userName="user" r:id="rId76" minRId="331" maxRId="332">
    <sheetIdMap count="2">
      <sheetId val="1"/>
      <sheetId val="2"/>
    </sheetIdMap>
  </header>
  <header guid="{F53F1DCA-453B-4F5C-8715-BD0722C036CF}" dateTime="2024-01-20T10:27:54" maxSheetId="3" userName="user" r:id="rId77" minRId="333" maxRId="338">
    <sheetIdMap count="2">
      <sheetId val="1"/>
      <sheetId val="2"/>
    </sheetIdMap>
  </header>
  <header guid="{4C2E2E49-8BCF-4ACE-B35B-B9E72E6F7EF7}" dateTime="2024-01-20T10:28:34" maxSheetId="3" userName="user" r:id="rId78" minRId="339" maxRId="344">
    <sheetIdMap count="2">
      <sheetId val="1"/>
      <sheetId val="2"/>
    </sheetIdMap>
  </header>
  <header guid="{C76CC289-F9CE-40BC-B8C3-D94AF08C74F6}" dateTime="2024-01-20T10:29:22" maxSheetId="3" userName="user" r:id="rId79" minRId="345" maxRId="350">
    <sheetIdMap count="2">
      <sheetId val="1"/>
      <sheetId val="2"/>
    </sheetIdMap>
  </header>
  <header guid="{38A70ACC-2643-4253-8254-FC6955A8C1E4}" dateTime="2024-01-20T10:29:58" maxSheetId="3" userName="user" r:id="rId80" minRId="351" maxRId="356">
    <sheetIdMap count="2">
      <sheetId val="1"/>
      <sheetId val="2"/>
    </sheetIdMap>
  </header>
  <header guid="{B7FC3BB3-9D30-46FE-90B5-6DD8BAA3FA6C}" dateTime="2024-01-20T10:30:42" maxSheetId="3" userName="user" r:id="rId81" minRId="357" maxRId="362">
    <sheetIdMap count="2">
      <sheetId val="1"/>
      <sheetId val="2"/>
    </sheetIdMap>
  </header>
  <header guid="{F58B5468-DC9F-4869-BA06-56B4311E2E3E}" dateTime="2024-01-20T10:31:39" maxSheetId="3" userName="user" r:id="rId82" minRId="363" maxRId="368">
    <sheetIdMap count="2">
      <sheetId val="1"/>
      <sheetId val="2"/>
    </sheetIdMap>
  </header>
  <header guid="{CDDB3C61-772A-485A-AA83-C81094AA2FF4}" dateTime="2024-01-20T10:33:17" maxSheetId="3" userName="user" r:id="rId83" minRId="369" maxRId="386">
    <sheetIdMap count="2">
      <sheetId val="1"/>
      <sheetId val="2"/>
    </sheetIdMap>
  </header>
  <header guid="{20D3FD20-56E3-4273-8A1A-AE40FE341CAF}" dateTime="2024-01-20T10:34:29" maxSheetId="3" userName="user" r:id="rId84" minRId="387" maxRId="389">
    <sheetIdMap count="2">
      <sheetId val="1"/>
      <sheetId val="2"/>
    </sheetIdMap>
  </header>
  <header guid="{3647822C-A92D-4E89-8CF6-FF83623573FE}" dateTime="2024-01-20T10:36:33" maxSheetId="3" userName="user" r:id="rId85" minRId="390" maxRId="396">
    <sheetIdMap count="2">
      <sheetId val="1"/>
      <sheetId val="2"/>
    </sheetIdMap>
  </header>
  <header guid="{71B3D2E7-735F-4D18-A18F-EFCA71770208}" dateTime="2024-01-20T10:37:19" maxSheetId="3" userName="user" r:id="rId86" minRId="397" maxRId="399">
    <sheetIdMap count="2">
      <sheetId val="1"/>
      <sheetId val="2"/>
    </sheetIdMap>
  </header>
  <header guid="{376DAF78-72F7-4F71-8BC3-F5194ACAA9EA}" dateTime="2024-01-20T10:38:25" maxSheetId="3" userName="user" r:id="rId87" minRId="400" maxRId="402">
    <sheetIdMap count="2">
      <sheetId val="1"/>
      <sheetId val="2"/>
    </sheetIdMap>
  </header>
  <header guid="{58DAE0A9-0E3E-4E8C-BFF0-D6BF25810587}" dateTime="2024-01-22T09:45:39" maxSheetId="3" userName="user" r:id="rId88" minRId="403" maxRId="407">
    <sheetIdMap count="2">
      <sheetId val="1"/>
      <sheetId val="2"/>
    </sheetIdMap>
  </header>
  <header guid="{EDC438F8-9C59-4B00-83A0-381A0698F3DF}" dateTime="2024-01-22T15:06:00" maxSheetId="3" userName="user" r:id="rId89" minRId="408">
    <sheetIdMap count="2">
      <sheetId val="1"/>
      <sheetId val="2"/>
    </sheetIdMap>
  </header>
  <header guid="{13D31F56-3373-4D50-92DE-90E4E9C941F3}" dateTime="2024-01-22T15:07:33" maxSheetId="3" userName="user" r:id="rId90" minRId="409" maxRId="416">
    <sheetIdMap count="2">
      <sheetId val="1"/>
      <sheetId val="2"/>
    </sheetIdMap>
  </header>
  <header guid="{7492D7D6-431F-4914-84D3-6BCFC07288E1}" dateTime="2024-01-22T15:09:17" maxSheetId="3" userName="user" r:id="rId91" minRId="417" maxRId="418">
    <sheetIdMap count="2">
      <sheetId val="1"/>
      <sheetId val="2"/>
    </sheetIdMap>
  </header>
  <header guid="{C0DFE9A8-707B-4880-82F7-7C0F2A3F765C}" dateTime="2024-01-22T15:12:43" maxSheetId="3" userName="user" r:id="rId92" minRId="419" maxRId="423">
    <sheetIdMap count="2">
      <sheetId val="1"/>
      <sheetId val="2"/>
    </sheetIdMap>
  </header>
  <header guid="{47890D0D-EBA7-49F9-9A38-9612948F254E}" dateTime="2024-01-22T16:08:14" maxSheetId="3" userName="user" r:id="rId93" minRId="424" maxRId="430">
    <sheetIdMap count="2">
      <sheetId val="1"/>
      <sheetId val="2"/>
    </sheetIdMap>
  </header>
  <header guid="{1B469C7C-17F4-42EF-A41D-C88A044BE1AA}" dateTime="2024-01-22T16:14:27" maxSheetId="3" userName="user" r:id="rId94" minRId="431">
    <sheetIdMap count="2">
      <sheetId val="1"/>
      <sheetId val="2"/>
    </sheetIdMap>
  </header>
  <header guid="{56402D08-9F96-4BB1-B0E1-4C0CE2FB6F27}" dateTime="2024-01-23T09:18:06" maxSheetId="3" userName="user" r:id="rId95" minRId="432" maxRId="436">
    <sheetIdMap count="2">
      <sheetId val="1"/>
      <sheetId val="2"/>
    </sheetIdMap>
  </header>
  <header guid="{70226D82-64FA-44F3-B657-6861D6FE6F03}" dateTime="2024-01-25T16:10:20" maxSheetId="3" userName="Indrė Butenienė" r:id="rId96">
    <sheetIdMap count="2">
      <sheetId val="1"/>
      <sheetId val="2"/>
    </sheetIdMap>
  </header>
  <header guid="{03075C83-5AA7-4240-AF7D-AC397E2ECCC8}" dateTime="2024-01-25T16:10:48" maxSheetId="3" userName="Indrė Butenienė" r:id="rId97" minRId="437" maxRId="440">
    <sheetIdMap count="2">
      <sheetId val="1"/>
      <sheetId val="2"/>
    </sheetIdMap>
  </header>
  <header guid="{A3E1FDDE-A0F9-4901-B5AD-CD6E2E34CCD5}" dateTime="2024-01-26T13:12:01" maxSheetId="3" userName="Indrė Butenienė" r:id="rId98" minRId="441" maxRId="513">
    <sheetIdMap count="2">
      <sheetId val="1"/>
      <sheetId val="2"/>
    </sheetIdMap>
  </header>
  <header guid="{16840951-8CED-41BC-814A-916A7A5EEE9E}" dateTime="2024-01-26T13:36:06" maxSheetId="3" userName="Indrė Butenienė" r:id="rId99">
    <sheetIdMap count="2">
      <sheetId val="1"/>
      <sheetId val="2"/>
    </sheetIdMap>
  </header>
  <header guid="{BCDCF0A9-4335-448A-BC0C-F89CF69C4CB6}" dateTime="2024-01-26T14:52:53" maxSheetId="3" userName="Indrė Butenienė" r:id="rId100" minRId="514" maxRId="550">
    <sheetIdMap count="2">
      <sheetId val="1"/>
      <sheetId val="2"/>
    </sheetIdMap>
  </header>
  <header guid="{A9F6F8C7-81BE-44C2-B880-9479891C3F96}" dateTime="2024-01-26T18:00:23" maxSheetId="3" userName="Indrė Butenienė" r:id="rId101" minRId="551" maxRId="604">
    <sheetIdMap count="2">
      <sheetId val="1"/>
      <sheetId val="2"/>
    </sheetIdMap>
  </header>
  <header guid="{A7183B9C-23C4-4A38-ACE6-FACFD10D7253}" dateTime="2024-01-30T14:29:12" maxSheetId="3" userName="Migle Brazeniene" r:id="rId102">
    <sheetIdMap count="2">
      <sheetId val="1"/>
      <sheetId val="2"/>
    </sheetIdMap>
  </header>
  <header guid="{7A453455-70C5-4BC5-9EC2-8FDFBE48416F}" dateTime="2024-01-30T14:58:39" maxSheetId="3" userName="Migle Brazeniene" r:id="rId103">
    <sheetIdMap count="2">
      <sheetId val="1"/>
      <sheetId val="2"/>
    </sheetIdMap>
  </header>
  <header guid="{549FBFE2-271F-461E-9A8B-F1EDA3E40530}" dateTime="2024-01-31T08:19:37" maxSheetId="3" userName="Migle Brazeniene" r:id="rId104">
    <sheetIdMap count="2">
      <sheetId val="1"/>
      <sheetId val="2"/>
    </sheetIdMap>
  </header>
  <header guid="{52F2C447-7107-42E4-8AF6-006220C46B88}" dateTime="2024-01-31T09:40:56" maxSheetId="3" userName="Migle Brazeniene" r:id="rId105" minRId="605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1" sId="1">
    <nc r="G222">
      <f>+G220-F220</f>
    </nc>
  </rcc>
  <rcc rId="442" sId="1">
    <nc r="H222">
      <f>+H220-G220</f>
    </nc>
  </rcc>
  <rcc rId="443" sId="1" numFmtId="4">
    <nc r="F222">
      <v>925.2</v>
    </nc>
  </rcc>
  <rrc rId="444" sId="1" ref="D1:D1048576" action="deleteCol">
    <rfmt sheetId="1" xfDxf="1" sqref="D1:D1048576" start="0" length="0">
      <dxf>
        <font>
          <sz val="10"/>
          <name val="Times New Roman"/>
          <family val="1"/>
          <scheme val="none"/>
        </font>
      </dxf>
    </rfmt>
    <rfmt sheetId="1" sqref="D2" start="0" length="0">
      <dxf>
        <font>
          <b/>
          <sz val="12"/>
          <color auto="1"/>
          <name val="Times New Roman"/>
          <family val="1"/>
          <scheme val="none"/>
        </font>
        <alignment horizontal="center" vertical="center" wrapText="1"/>
      </dxf>
    </rfmt>
    <rcc rId="0" sId="1" dxf="1">
      <nc r="D3" t="inlineStr">
        <is>
          <t>Vykdytojas (skyrius / asmuo)</t>
        </is>
      </nc>
      <ndxf>
        <font>
          <b/>
          <sz val="10"/>
          <color rgb="FF000000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">
        <v>3</v>
      </nc>
      <ndxf>
        <font>
          <sz val="8"/>
          <color rgb="FF000000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" start="0" length="0">
      <dxf>
        <fill>
          <patternFill patternType="solid">
            <bgColor rgb="FFCC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6" t="inlineStr">
        <is>
          <t>Finansų sk.</t>
        </is>
      </nc>
      <ndxf>
        <numFmt numFmtId="164" formatCode="0.0"/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" start="0" length="0">
      <dxf>
        <fill>
          <patternFill patternType="solid">
            <bgColor theme="4" tint="0.79998168889431442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9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" t="inlineStr">
        <is>
          <t>Finansų sk.</t>
        </is>
      </nc>
      <ndxf>
        <numFmt numFmtId="164" formatCode="0.0"/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" start="0" length="0">
      <dxf>
        <fill>
          <patternFill patternType="solid">
            <bgColor theme="4" tint="0.79998168889431442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6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9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0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5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6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1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2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7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8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3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4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9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0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5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6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61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2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67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8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3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4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9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0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85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6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1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2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6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7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1" start="0" length="0">
      <dxf>
        <fill>
          <patternFill patternType="solid">
            <bgColor rgb="FFCC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2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3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7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8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2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3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7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8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2" start="0" length="0">
      <dxf>
        <fill>
          <patternFill patternType="solid">
            <bgColor rgb="FFCC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3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4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D129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0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6" start="0" length="0">
      <dxf>
        <fill>
          <patternFill patternType="solid">
            <bgColor rgb="FFCC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7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8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2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3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7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8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4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5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9" start="0" length="0">
      <dxf>
        <fill>
          <patternFill patternType="solid">
            <bgColor rgb="FFCC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60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1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65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6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70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1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75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6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0" start="0" length="0">
      <dxf>
        <fill>
          <patternFill patternType="solid">
            <bgColor rgb="FFCC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81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82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86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87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92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97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8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02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03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08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09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12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3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16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7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0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221" start="0" length="0">
      <dxf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2" start="0" length="0">
      <dxf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4" start="0" length="0">
      <dxf>
        <font>
          <sz val="10"/>
          <color auto="1"/>
          <name val="Times New Roman"/>
          <family val="1"/>
          <scheme val="none"/>
        </font>
        <alignment horizontal="left" vertical="top" wrapText="1"/>
      </dxf>
    </rfmt>
    <rfmt sheetId="1" sqref="D225" start="0" length="0">
      <dxf>
        <font>
          <sz val="10"/>
          <color auto="1"/>
          <name val="Times New Roman"/>
          <family val="1"/>
          <scheme val="none"/>
        </font>
        <alignment horizontal="left" vertical="top" wrapText="1"/>
      </dxf>
    </rfmt>
    <rfmt sheetId="1" sqref="D226" start="0" length="0">
      <dxf>
        <alignment horizontal="left" vertical="top"/>
      </dxf>
    </rfmt>
  </rrc>
  <rrc rId="445" sId="1" ref="D1:D1048576" action="deleteCol">
    <rfmt sheetId="1" xfDxf="1" sqref="D1:D1048576" start="0" length="0">
      <dxf>
        <font>
          <sz val="10"/>
          <name val="Times New Roman"/>
          <family val="1"/>
          <scheme val="none"/>
        </font>
      </dxf>
    </rfmt>
    <rfmt sheetId="1" sqref="D2" start="0" length="0">
      <dxf>
        <font>
          <b/>
          <sz val="12"/>
          <color auto="1"/>
          <name val="Times New Roman"/>
          <family val="1"/>
          <scheme val="none"/>
        </font>
        <alignment horizontal="center" vertical="center" wrapText="1"/>
      </dxf>
    </rfmt>
    <rcc rId="0" sId="1" dxf="1">
      <nc r="D3" t="inlineStr">
        <is>
          <t>Asignavimai ir kitos lėšos 
2023-iesiems metams</t>
        </is>
      </nc>
      <ndxf>
        <font>
          <b/>
          <sz val="10"/>
          <color auto="1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">
        <v>4</v>
      </nc>
      <ndxf>
        <font>
          <sz val="8"/>
          <color rgb="FF000000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" start="0" length="0">
      <dxf>
        <fill>
          <patternFill patternType="solid">
            <bgColor rgb="FFCC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" start="0" length="0">
      <dxf>
        <numFmt numFmtId="164" formatCode="0.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">
        <f>+D9+D10+D11+D12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4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 numFmtId="4">
      <nc r="D9">
        <v>1327.6</v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0">
        <v>42</v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1">
        <v>1</v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">
        <f>0.4+30.3</f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164" formatCode="0.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">
        <f>+D16+D17+D18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4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 numFmtId="4">
      <nc r="D16">
        <v>43.5</v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>
        <f>0.8</f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8">
        <v>0.5</v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0">
        <f>+D22+D23+D24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22">
        <v>190.7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">
        <f>0.4+0.9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">
        <f>0.3+0.7+7.2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5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6">
        <f>+D28+D29+D30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28">
        <v>258.89999999999998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">
        <f>1.5+1.5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">
        <f>7.7+2.1+1.1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1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2">
        <f>+D34+D35+D36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34">
        <v>297.5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">
        <f>5+0.6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">
        <f>4.3+0.4+9.9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8">
        <f>+D40+D41+D42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40">
        <v>219.3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41">
        <v>0.8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">
        <f>0.5+5.5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3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4">
        <f>+D46+D47+D48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46">
        <v>220.7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">
        <f>3+0.5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">
        <f>3.9+0.6+9.5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9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0">
        <f>+D52+D53+D54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52">
        <v>169.2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53">
        <v>0.5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4">
        <f>0.3+11.8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5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6">
        <f>+D58+D59+D60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58">
        <v>194.3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9">
        <f>0.5+0.6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">
        <f>2.8+0.2+7.1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1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62">
        <f>+D64+D65+D66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64">
        <v>180.4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5">
        <f>1.2+0.3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6">
        <f>1.3+0.2+5.7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68">
        <f>+D70+D71+D72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70">
        <v>191.1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1">
        <f>3.2+0.2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2">
        <f>0.5+0.6+4.6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3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4">
        <f>+D76+D77+D78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76">
        <v>153.5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7">
        <f>0.7+0.3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8">
        <f>0.1+0.9+3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9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80">
        <f>+D82+D83+D84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82">
        <v>197.7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3">
        <f>1+1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4">
        <f>1.4+6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5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86">
        <f>+D88+D89+D90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88">
        <v>173.3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9">
        <f>14.6+3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0">
        <f>1.1+6.1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1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2">
        <f>+D94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94">
        <v>129.19999999999999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6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7">
        <f>+D99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99">
        <v>140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1" start="0" length="0">
      <dxf>
        <fill>
          <patternFill patternType="solid">
            <bgColor rgb="FFCC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2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3">
        <f>+D105+D106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05">
        <v>223.2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06">
        <v>0.5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8">
        <f>+D110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10">
        <v>12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2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3">
        <f>+D115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15">
        <v>29.5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8">
        <f>+D120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20">
        <v>50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2" start="0" length="0">
      <dxf>
        <fill>
          <patternFill patternType="solid">
            <bgColor rgb="FFCC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3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4">
        <f>+D127+D128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27">
        <v>1.5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28">
        <v>9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</border>
      </ndxf>
    </rcc>
    <rfmt sheetId="1" sqref="D129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0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6" start="0" length="0">
      <dxf>
        <fill>
          <patternFill patternType="solid">
            <bgColor rgb="FFCC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8">
        <f>+D140+D141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40">
        <v>4.3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41">
        <v>0.6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2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3">
        <f>SUM(D145:D146)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8">
        <f>+D150+D151+D152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50">
        <v>33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51">
        <v>19.399999999999999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52">
        <v>110.2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4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5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9" start="0" length="0">
      <dxf>
        <font>
          <sz val="10"/>
          <color rgb="FFFF0000"/>
          <name val="Times New Roman"/>
          <family val="1"/>
          <scheme val="none"/>
        </font>
        <numFmt numFmtId="2" formatCode="0.00"/>
        <fill>
          <patternFill patternType="solid">
            <bgColor rgb="FFCCFFCC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0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61">
        <f>+D163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63">
        <v>31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5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66">
        <f>+D168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68">
        <v>50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0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71">
        <f>+D173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73">
        <v>130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5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76">
        <f>+D178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78">
        <v>11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0" start="0" length="0">
      <dxf>
        <font>
          <sz val="10"/>
          <color rgb="FFFF0000"/>
          <name val="Times New Roman"/>
          <family val="1"/>
          <scheme val="none"/>
        </font>
        <numFmt numFmtId="2" formatCode="0.00"/>
        <fill>
          <patternFill patternType="solid">
            <bgColor rgb="FFCCFFCC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1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82">
        <f>+D184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8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84">
        <v>105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8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6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87">
        <f>+D189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8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89">
        <v>128.69999999999999</v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0" start="0" length="0">
      <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2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93">
        <f>+D195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95">
        <v>0.4</v>
      </nc>
      <n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98">
        <f>+D200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200">
        <v>0.4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0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2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03">
        <f>+D205+D206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0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205">
        <v>5.5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206">
        <v>31.2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0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8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09">
        <f>+D211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211">
        <v>131.9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2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13">
        <f>+D215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215">
        <v>105.9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6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17">
        <f>+D219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219">
        <v>41.3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0">
        <f>+D217+D213+D209+D203+D198+D187+D182+D176+D171+D166+D161+D148+D143+D138+D124+D118+D113+D108+D103+D97+D92+D86+D80+D74+D68+D62+D56+D50+D44+D38+D32+D26+D20+D14+D7+D193+D155+D130</f>
      </nc>
      <n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D221" start="0" length="0">
      <dxf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2" start="0" length="0">
      <dxf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3" start="0" length="0">
      <dxf>
        <border outline="0">
          <top style="thin">
            <color indexed="64"/>
          </top>
        </border>
      </dxf>
    </rfmt>
    <rfmt sheetId="1" sqref="D224" start="0" length="0">
      <dxf>
        <font>
          <sz val="10"/>
          <color auto="1"/>
          <name val="Times New Roman"/>
          <family val="1"/>
          <scheme val="none"/>
        </font>
        <alignment horizontal="left" vertical="top" wrapText="1"/>
      </dxf>
    </rfmt>
    <rfmt sheetId="1" sqref="D225" start="0" length="0">
      <dxf>
        <font>
          <sz val="10"/>
          <color auto="1"/>
          <name val="Times New Roman"/>
          <family val="1"/>
          <scheme val="none"/>
        </font>
        <alignment horizontal="left" vertical="top" wrapText="1"/>
      </dxf>
    </rfmt>
    <rfmt sheetId="1" sqref="D226" start="0" length="0">
      <dxf>
        <alignment horizontal="left" vertical="top"/>
      </dxf>
    </rfmt>
    <rfmt sheetId="1" sqref="D228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0"/>
          </patternFill>
        </fill>
      </dxf>
    </rfmt>
    <rfmt sheetId="1" sqref="D229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0"/>
          </patternFill>
        </fill>
      </dxf>
    </rfmt>
  </rrc>
  <rcc rId="446" sId="1">
    <oc r="C6" t="inlineStr">
      <is>
        <r>
          <t xml:space="preserve">Viešosios bibliotekos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(03010101)</t>
        </r>
      </is>
    </oc>
    <nc r="C6" t="inlineStr">
      <is>
        <t xml:space="preserve">Viešosios bibliotekos veiklos užtikrinimas </t>
      </is>
    </nc>
  </rcc>
  <rcc rId="447" sId="1">
    <oc r="C13" t="inlineStr">
      <is>
        <r>
          <t xml:space="preserve">Muziejų 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(03010102)</t>
        </r>
      </is>
    </oc>
    <nc r="C13" t="inlineStr">
      <is>
        <t xml:space="preserve">Muziejų  veiklos užtikrinimas </t>
      </is>
    </nc>
  </rcc>
  <rcc rId="448" sId="1">
    <oc r="C19" t="inlineStr">
      <is>
        <r>
          <t xml:space="preserve">Tiltagalių kultūros centro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(03010103)</t>
        </r>
      </is>
    </oc>
    <nc r="C19" t="inlineStr">
      <is>
        <t xml:space="preserve">Tiltagalių kultūros centro veiklos užtikrinimas </t>
      </is>
    </nc>
  </rcc>
  <rcc rId="449" sId="1">
    <oc r="C25" t="inlineStr">
      <is>
        <r>
          <t xml:space="preserve">Krekenavos  kultūros centro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(03010104)</t>
        </r>
      </is>
    </oc>
    <nc r="C25" t="inlineStr">
      <is>
        <t xml:space="preserve">Krekenavos  kultūros centro veiklos užtikrinimas </t>
      </is>
    </nc>
  </rcc>
  <rcc rId="450" sId="1">
    <oc r="C31" t="inlineStr">
      <is>
        <r>
          <t xml:space="preserve">Miežiškių kultūros centro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(03010105)</t>
        </r>
      </is>
    </oc>
    <nc r="C31" t="inlineStr">
      <is>
        <t xml:space="preserve">Miežiškių kultūros centro veiklos užtikrinimas </t>
      </is>
    </nc>
  </rcc>
  <rcc rId="451" sId="1">
    <oc r="C37" t="inlineStr">
      <is>
        <r>
          <t>Naujamiesčio kultūros centro-dailės galerijos veiklos užtikrinimas (</t>
        </r>
        <r>
          <rPr>
            <b/>
            <sz val="10"/>
            <color rgb="FFFF0000"/>
            <rFont val="Times New Roman"/>
            <family val="1"/>
            <charset val="186"/>
          </rPr>
          <t>03010106)</t>
        </r>
      </is>
    </oc>
    <nc r="C37" t="inlineStr">
      <is>
        <t xml:space="preserve">Naujamiesčio kultūros centro-dailės galerijos veiklos užtikrinimas </t>
      </is>
    </nc>
  </rcc>
  <rcc rId="452" sId="1">
    <oc r="C43" t="inlineStr">
      <is>
        <r>
          <t xml:space="preserve">Paįstrio kultūros centro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(03010107)</t>
        </r>
      </is>
    </oc>
    <nc r="C43" t="inlineStr">
      <is>
        <t xml:space="preserve">Paįstrio kultūros centro veiklos užtikrinimas </t>
      </is>
    </nc>
  </rcc>
  <rcc rId="453" sId="1">
    <oc r="C49" t="inlineStr">
      <is>
        <r>
          <t xml:space="preserve">Raguvos kultūros centro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(03010108)</t>
        </r>
      </is>
    </oc>
    <nc r="C49" t="inlineStr">
      <is>
        <t xml:space="preserve">Raguvos kultūros centro veiklos užtikrinimas </t>
      </is>
    </nc>
  </rcc>
  <rcc rId="454" sId="1">
    <oc r="C55" t="inlineStr">
      <is>
        <r>
          <t xml:space="preserve">Ramygalos kultūros centro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(03010109)</t>
        </r>
      </is>
    </oc>
    <nc r="C55" t="inlineStr">
      <is>
        <t xml:space="preserve">Ramygalos kultūros centro veiklos užtikrinimas </t>
      </is>
    </nc>
  </rcc>
  <rcc rId="455" sId="1">
    <oc r="C61" t="inlineStr">
      <is>
        <r>
          <t xml:space="preserve">Smilgių kultūros centro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(03010110)</t>
        </r>
      </is>
    </oc>
    <nc r="C61" t="inlineStr">
      <is>
        <t xml:space="preserve">Smilgių kultūros centro veiklos užtikrinimas </t>
      </is>
    </nc>
  </rcc>
  <rcc rId="456" sId="1">
    <oc r="C67" t="inlineStr">
      <is>
        <r>
          <t xml:space="preserve">Ėriškių kultūros centro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(03010111)</t>
        </r>
      </is>
    </oc>
    <nc r="C67" t="inlineStr">
      <is>
        <t>Ėriškių kultūros centro veiklos užtikrinimas</t>
      </is>
    </nc>
  </rcc>
  <rcc rId="457" sId="1">
    <oc r="C73" t="inlineStr">
      <is>
        <r>
          <t xml:space="preserve">Vadoklių kultūros centro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(03010112)</t>
        </r>
      </is>
    </oc>
    <nc r="C73" t="inlineStr">
      <is>
        <t xml:space="preserve">Vadoklių kultūros centro veiklos užtikrinimas </t>
      </is>
    </nc>
  </rcc>
  <rcc rId="458" sId="1">
    <oc r="C79" t="inlineStr">
      <is>
        <r>
          <t xml:space="preserve">Liūdynės kultūros centro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(03010113)</t>
        </r>
      </is>
    </oc>
    <nc r="C79" t="inlineStr">
      <is>
        <t xml:space="preserve">Liūdynės kultūros centro veiklos užtikrinimas </t>
      </is>
    </nc>
  </rcc>
  <rcc rId="459" sId="1">
    <oc r="C85" t="inlineStr">
      <is>
        <r>
          <t xml:space="preserve">Šilagalio kultūros centro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(03010114)</t>
        </r>
      </is>
    </oc>
    <nc r="C85" t="inlineStr">
      <is>
        <t xml:space="preserve">Šilagalio kultūros centro veiklos užtikrinimas </t>
      </is>
    </nc>
  </rcc>
  <rcc rId="460" sId="1">
    <oc r="C91" t="inlineStr">
      <is>
        <r>
          <t xml:space="preserve">Kultūros projektų rėmimas ir bendrasis finansavimas </t>
        </r>
        <r>
          <rPr>
            <b/>
            <sz val="10"/>
            <color rgb="FFFF0000"/>
            <rFont val="Times New Roman"/>
            <family val="1"/>
            <charset val="186"/>
          </rPr>
          <t>(03010115)</t>
        </r>
      </is>
    </oc>
    <nc r="C91" t="inlineStr">
      <is>
        <t xml:space="preserve">Kultūros projektų rėmimas ir bendrasis finansavimas </t>
      </is>
    </nc>
  </rcc>
  <rcc rId="461" sId="1">
    <oc r="C96" t="inlineStr">
      <is>
        <r>
          <t xml:space="preserve">Kultūros renginių organizavimas </t>
        </r>
        <r>
          <rPr>
            <b/>
            <sz val="10"/>
            <color rgb="FFFF0000"/>
            <rFont val="Times New Roman"/>
            <family val="1"/>
            <charset val="186"/>
          </rPr>
          <t>(03010116)</t>
        </r>
      </is>
    </oc>
    <nc r="C96" t="inlineStr">
      <is>
        <t xml:space="preserve">Kultūros renginių organizavimas </t>
      </is>
    </nc>
  </rcc>
  <rcc rId="462" sId="1">
    <oc r="C102" t="inlineStr">
      <is>
        <r>
          <t xml:space="preserve">Sporto priemonių organizavimas ir dalyvavimo sporto renginiuose užtikrinimas </t>
        </r>
        <r>
          <rPr>
            <b/>
            <sz val="10"/>
            <color rgb="FFFF0000"/>
            <rFont val="Times New Roman"/>
            <family val="1"/>
            <charset val="186"/>
          </rPr>
          <t>(03010201, perkeliama į 1 programą, administravimo dalis)</t>
        </r>
      </is>
    </oc>
    <nc r="C102" t="inlineStr">
      <is>
        <t xml:space="preserve">Sporto priemonių organizavimas ir dalyvavimo sporto renginiuose užtikrinimas </t>
      </is>
    </nc>
  </rcc>
  <rcc rId="463" sId="1">
    <oc r="C107" t="inlineStr">
      <is>
        <r>
          <t xml:space="preserve">Sporto renginių seniūnijose organizavimas </t>
        </r>
        <r>
          <rPr>
            <b/>
            <sz val="10"/>
            <color rgb="FFFF0000"/>
            <rFont val="Times New Roman"/>
            <family val="1"/>
            <charset val="186"/>
          </rPr>
          <t>(03010202)</t>
        </r>
      </is>
    </oc>
    <nc r="C107" t="inlineStr">
      <is>
        <t xml:space="preserve">Sporto renginių seniūnijose organizavimas </t>
      </is>
    </nc>
  </rcc>
  <rcc rId="464" sId="1">
    <oc r="C112" t="inlineStr">
      <is>
        <r>
          <t>Švietimo centro sporto priemonių organizavimas ir dalyvavimas sporto renginiuose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(03010203)</t>
        </r>
      </is>
    </oc>
    <nc r="C112" t="inlineStr">
      <is>
        <r>
          <t>Švietimo centro sporto priemonių organizavimas ir dalyvavimas sporto renginiuose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</t>
        </r>
      </is>
    </nc>
  </rcc>
  <rcc rId="465" sId="1">
    <oc r="C117" t="inlineStr">
      <is>
        <r>
          <t xml:space="preserve">Nevyriausybinių sporto organizacijų veiklų rėmimas </t>
        </r>
        <r>
          <rPr>
            <b/>
            <sz val="10"/>
            <color rgb="FFFF0000"/>
            <rFont val="Times New Roman"/>
            <family val="1"/>
            <charset val="186"/>
          </rPr>
          <t>(03010204)</t>
        </r>
      </is>
    </oc>
    <nc r="C117" t="inlineStr">
      <is>
        <t xml:space="preserve">Nevyriausybinių sporto organizacijų veiklų rėmimas </t>
      </is>
    </nc>
  </rcc>
  <rcc rId="466" sId="1" odxf="1" dxf="1">
    <oc r="C123" t="inlineStr">
      <is>
        <r>
          <rPr>
            <b/>
            <sz val="10"/>
            <rFont val="Times New Roman"/>
            <family val="1"/>
            <charset val="186"/>
          </rPr>
          <t>Projekto „Skaitmeninis amatų turizmas“ įgyvendinimas (Interreg Latvija-Lietuva 2021-2027 m.</t>
        </r>
        <r>
          <rPr>
            <b/>
            <sz val="10"/>
            <color rgb="FFFF0000"/>
            <rFont val="Times New Roman"/>
            <family val="1"/>
            <charset val="186"/>
          </rPr>
          <t>). 2023-10-30 yra sprendimas, jog projektui skiriamas finansavimas (03010318)</t>
        </r>
      </is>
    </oc>
    <nc r="C123" t="inlineStr">
      <is>
        <t>Projekto „Skaitmeninis amatų turizmas“ įgyvendinimas (Interreg Latvija-Lietuva 2021-2027 m.)</t>
      </is>
    </nc>
    <odxf>
      <font>
        <sz val="10"/>
        <color rgb="FFFF0000"/>
        <name val="Times New Roman"/>
        <family val="1"/>
        <scheme val="none"/>
      </font>
    </odxf>
    <ndxf>
      <font>
        <sz val="10"/>
        <color auto="1"/>
        <name val="Times New Roman"/>
        <family val="1"/>
        <scheme val="none"/>
      </font>
    </ndxf>
  </rcc>
  <rcc rId="467" sId="1">
    <oc r="C129" t="inlineStr">
      <is>
        <r>
          <t xml:space="preserve">Projekto 09-003-02-02-11 (RE) „Nestacionarių socialinių paslaugų infrastruktūros, skirtos atviram jaunimo centrui, plėtra ir modernizavimas Panevėžio rajone“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>nauja RPP priemonė</t>
        </r>
      </is>
    </oc>
    <nc r="C129" t="inlineStr">
      <is>
        <t xml:space="preserve">Projekto 09-003-02-02-11 (RE) „Nestacionarių socialinių paslaugų infrastruktūros, skirtos atviram jaunimo centrui, plėtra ir modernizavimas Panevėžio rajone“ įgyvendinimas </t>
      </is>
    </nc>
  </rcc>
  <rcmt sheetId="1" cell="C129" guid="{00000000-0000-0000-0000-000000000000}" action="delete" author="Indrė Butenienė"/>
  <rcc rId="468" sId="1">
    <oc r="C137" t="inlineStr">
      <is>
        <r>
          <t>Sporto infrastruktūros sukūrimas Panevėžio rajone (</t>
        </r>
        <r>
          <rPr>
            <b/>
            <sz val="10"/>
            <color rgb="FFFF0000"/>
            <rFont val="Times New Roman"/>
            <family val="1"/>
            <charset val="186"/>
          </rPr>
          <t>03010402)</t>
        </r>
      </is>
    </oc>
    <nc r="C137" t="inlineStr">
      <is>
        <t xml:space="preserve">Sporto infrastruktūros sukūrimas Panevėžio rajone </t>
      </is>
    </nc>
  </rcc>
  <rcc rId="469" sId="1">
    <oc r="C142" t="inlineStr">
      <is>
        <r>
          <t>Poilsio zonų įrengimas ir priežiūra(</t>
        </r>
        <r>
          <rPr>
            <b/>
            <sz val="10"/>
            <color rgb="FFFF0000"/>
            <rFont val="Times New Roman"/>
            <family val="1"/>
            <charset val="186"/>
          </rPr>
          <t>03010416</t>
        </r>
        <r>
          <rPr>
            <b/>
            <sz val="10"/>
            <color theme="1"/>
            <rFont val="Times New Roman"/>
            <family val="1"/>
            <charset val="186"/>
          </rPr>
          <t>)</t>
        </r>
      </is>
    </oc>
    <nc r="C142" t="inlineStr">
      <is>
        <t>Poilsio zonų įrengimas ir priežiūra</t>
      </is>
    </nc>
  </rcc>
  <rcc rId="470" sId="1">
    <oc r="C147" t="inlineStr">
      <is>
        <r>
          <t xml:space="preserve">Projekto „Raguvėlės siaurojo geležinkelio komplekso pritaikymas visuomenės poreikiams“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>(03010417)</t>
        </r>
      </is>
    </oc>
    <nc r="C147" t="inlineStr">
      <is>
        <t xml:space="preserve">Projekto „Raguvėlės siaurojo geležinkelio komplekso pritaikymas visuomenės poreikiams“ įgyvendinimas </t>
      </is>
    </nc>
  </rcc>
  <rcc rId="471" sId="1">
    <oc r="B154" t="inlineStr">
      <is>
        <t>003-01-04-04                 (PVP, RPP)</t>
      </is>
    </oc>
    <nc r="B154" t="inlineStr">
      <is>
        <t>003-01-04-04                 (PVP)</t>
      </is>
    </nc>
  </rcc>
  <rcc rId="472" sId="1">
    <oc r="C154" t="inlineStr">
      <is>
        <r>
          <t>Rajono kultūros objektų atnaujinimas, priežiūra ir plėtra (</t>
        </r>
        <r>
          <rPr>
            <b/>
            <sz val="10"/>
            <color rgb="FFFF0000"/>
            <rFont val="Times New Roman"/>
            <family val="1"/>
            <charset val="186"/>
          </rPr>
          <t>nauja</t>
        </r>
        <r>
          <rPr>
            <b/>
            <sz val="10"/>
            <color theme="1"/>
            <rFont val="Times New Roman"/>
            <family val="1"/>
            <charset val="186"/>
          </rPr>
          <t>)</t>
        </r>
      </is>
    </oc>
    <nc r="C154" t="inlineStr">
      <is>
        <t xml:space="preserve">Rajono kultūros objektų atnaujinimas, priežiūra ir plėtra </t>
      </is>
    </nc>
  </rcc>
  <rcc rId="473" sId="1">
    <oc r="C160" t="inlineStr">
      <is>
        <r>
          <t xml:space="preserve">Jaunimo projektinės veiklos rėmimas </t>
        </r>
        <r>
          <rPr>
            <b/>
            <sz val="10"/>
            <color rgb="FFFF0000"/>
            <rFont val="Times New Roman"/>
            <family val="1"/>
            <charset val="186"/>
          </rPr>
          <t>(03010501)</t>
        </r>
      </is>
    </oc>
    <nc r="C160" t="inlineStr">
      <is>
        <t>Jaunimo projektinės veiklos rėmimas</t>
      </is>
    </nc>
  </rcc>
  <rcc rId="474" sId="1">
    <oc r="C165" t="inlineStr">
      <is>
        <r>
          <t xml:space="preserve">Religinių bendruomenių rėmimas pagal programas </t>
        </r>
        <r>
          <rPr>
            <b/>
            <sz val="10"/>
            <color rgb="FFFF0000"/>
            <rFont val="Times New Roman"/>
            <family val="1"/>
            <charset val="186"/>
          </rPr>
          <t>(03010502)</t>
        </r>
      </is>
    </oc>
    <nc r="C165" t="inlineStr">
      <is>
        <t xml:space="preserve">Religinių bendruomenių rėmimas pagal programas </t>
      </is>
    </nc>
  </rcc>
  <rcc rId="475" sId="1">
    <oc r="C170" t="inlineStr">
      <is>
        <r>
          <t xml:space="preserve">Nevyriausybinių organizacijų (NVO) rėmimas pagal programas </t>
        </r>
        <r>
          <rPr>
            <b/>
            <sz val="10"/>
            <color rgb="FFFF0000"/>
            <rFont val="Times New Roman"/>
            <family val="1"/>
            <charset val="186"/>
          </rPr>
          <t>(03010503)</t>
        </r>
      </is>
    </oc>
    <nc r="C170" t="inlineStr">
      <is>
        <t xml:space="preserve">Nevyriausybinių organizacijų (NVO) rėmimas pagal programas </t>
      </is>
    </nc>
  </rcc>
  <rcc rId="476" sId="1">
    <oc r="C175" t="inlineStr">
      <is>
        <r>
          <t xml:space="preserve">Policijos prevencinių programų rėmimas </t>
        </r>
        <r>
          <rPr>
            <b/>
            <sz val="10"/>
            <color rgb="FFFF0000"/>
            <rFont val="Times New Roman"/>
            <family val="1"/>
            <charset val="186"/>
          </rPr>
          <t>(03010504)</t>
        </r>
      </is>
    </oc>
    <nc r="C175" t="inlineStr">
      <is>
        <t xml:space="preserve">Policijos prevencinių programų rėmimas </t>
      </is>
    </nc>
  </rcc>
  <rcc rId="477" sId="1">
    <oc r="C181" t="inlineStr">
      <is>
        <r>
          <t xml:space="preserve">Panevėžio rajono vietos veiklos grupės (VVG) administruojamų projektų įgyvendinimas </t>
        </r>
        <r>
          <rPr>
            <b/>
            <sz val="10"/>
            <color rgb="FFFF0000"/>
            <rFont val="Times New Roman"/>
            <family val="1"/>
            <charset val="186"/>
          </rPr>
          <t>(03010602)</t>
        </r>
      </is>
    </oc>
    <nc r="C181" t="inlineStr">
      <is>
        <t xml:space="preserve">Panevėžio rajono vietos veiklos grupės (VVG) administruojamų projektų įgyvendinimas </t>
      </is>
    </nc>
  </rcc>
  <rcc rId="478" sId="1">
    <oc r="C186" t="inlineStr">
      <is>
        <r>
          <t xml:space="preserve">Nevyriausybinių organizacijų ir bendruomeninės veiklos stiprinimo plano priemonių įgyvendinimas </t>
        </r>
        <r>
          <rPr>
            <b/>
            <sz val="10"/>
            <color rgb="FFFF0000"/>
            <rFont val="Times New Roman"/>
            <family val="1"/>
            <charset val="186"/>
          </rPr>
          <t>(03010603)</t>
        </r>
      </is>
    </oc>
    <nc r="C186" t="inlineStr">
      <is>
        <t xml:space="preserve">Nevyriausybinių organizacijų ir bendruomeninės veiklos stiprinimo plano priemonių įgyvendinimas </t>
      </is>
    </nc>
  </rcc>
  <rrc rId="479" sId="1" ref="A192:XFD192" action="deleteRow">
    <rfmt sheetId="1" xfDxf="1" sqref="A192:XFD192" start="0" length="0">
      <dxf>
        <font>
          <sz val="10"/>
          <name val="Times New Roman"/>
          <family val="1"/>
          <scheme val="none"/>
        </font>
      </dxf>
    </rfmt>
    <rcc rId="0" sId="1" dxf="1">
      <nc r="B192" t="inlineStr">
        <is>
          <t>NEBELIEKA</t>
        </is>
      </nc>
      <ndxf>
        <font>
          <b/>
          <sz val="10"/>
          <color auto="1"/>
          <name val="Times New Roman"/>
          <family val="1"/>
          <scheme val="none"/>
        </font>
        <fill>
          <patternFill patternType="solid">
            <bgColor rgb="FFFFFFCC"/>
          </patternFill>
        </fill>
        <alignment horizontal="justify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92" t="inlineStr">
        <is>
          <r>
            <t xml:space="preserve">Viešosios infrastruktūros plėtra Vaivadų kaime, Panevėžio rajone (draudimo paslaugos) </t>
          </r>
          <r>
            <rPr>
              <b/>
              <sz val="10"/>
              <color rgb="FFFF0000"/>
              <rFont val="Times New Roman"/>
              <family val="1"/>
              <charset val="186"/>
            </rPr>
            <t>(03010604)</t>
          </r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2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numFmt numFmtId="164" formatCode="0.0"/>
      </dxf>
    </rfmt>
  </rrc>
  <rrc rId="480" sId="1" ref="A192:XFD192" action="deleteRow">
    <undo index="65535" exp="ref" v="1" dr="F192" r="F219" sId="1"/>
    <undo index="65535" exp="ref" v="1" dr="E192" r="E219" sId="1"/>
    <undo index="65535" exp="ref" v="1" dr="D192" r="D219" sId="1"/>
    <rfmt sheetId="1" xfDxf="1" sqref="A192:XFD192" start="0" length="0">
      <dxf>
        <font>
          <sz val="10"/>
          <name val="Times New Roman"/>
          <family val="1"/>
          <scheme val="none"/>
        </font>
      </dxf>
    </rfmt>
    <rfmt sheetId="1" sqref="B192" start="0" length="0">
      <dxf>
        <fill>
          <patternFill patternType="solid">
            <bgColor theme="8" tint="0.79998168889431442"/>
          </patternFill>
        </fill>
        <alignment horizontal="justify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192" t="inlineStr">
        <is>
          <t>1. Savivaldybės biudžetas (įskaitant skolintas lėšas)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D19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numFmt numFmtId="164" formatCode="0.0"/>
      </dxf>
    </rfmt>
  </rrc>
  <rrc rId="481" sId="1" ref="A192:XFD192" action="deleteRow">
    <rfmt sheetId="1" xfDxf="1" sqref="A192:XFD192" start="0" length="0">
      <dxf>
        <font>
          <sz val="10"/>
          <name val="Times New Roman"/>
          <family val="1"/>
          <scheme val="none"/>
        </font>
      </dxf>
    </rfmt>
    <rfmt sheetId="1" sqref="B192" start="0" length="0">
      <dxf>
        <fill>
          <patternFill patternType="solid">
            <bgColor theme="0"/>
          </patternFill>
        </fill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192" t="inlineStr">
        <is>
          <t>Iš jo: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D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numFmt numFmtId="164" formatCode="0.0"/>
      </dxf>
    </rfmt>
  </rrc>
  <rrc rId="482" sId="1" ref="A192:XFD192" action="deleteRow">
    <rfmt sheetId="1" xfDxf="1" sqref="A192:XFD192" start="0" length="0">
      <dxf>
        <font>
          <sz val="10"/>
          <name val="Times New Roman"/>
          <family val="1"/>
          <scheme val="none"/>
        </font>
      </dxf>
    </rfmt>
    <rfmt sheetId="1" sqref="B192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C192" t="inlineStr">
        <is>
          <t xml:space="preserve">Savivaldybės biudžeto lėšos (nuosavos, be ankstesnių metų likučio) 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numFmt numFmtId="164" formatCode="0.0"/>
      </dxf>
    </rfmt>
  </rrc>
  <rrc rId="483" sId="1" ref="A192:XFD192" action="deleteRow">
    <rfmt sheetId="1" xfDxf="1" sqref="A192:XFD192" start="0" length="0">
      <dxf>
        <font>
          <sz val="10"/>
          <name val="Times New Roman"/>
          <family val="1"/>
          <scheme val="none"/>
        </font>
      </dxf>
    </rfmt>
    <rfmt sheetId="1" sqref="B192" start="0" length="0">
      <dxf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C192" t="inlineStr">
        <is>
          <t xml:space="preserve">Ankstesnių metų likučiai
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numFmt numFmtId="164" formatCode="0.0"/>
      </dxf>
    </rfmt>
  </rrc>
  <rrc rId="484" sId="1" ref="A192:XFD192" action="deleteRow">
    <rfmt sheetId="1" xfDxf="1" sqref="A192:XFD192" start="0" length="0">
      <dxf>
        <font>
          <sz val="10"/>
          <name val="Times New Roman"/>
          <family val="1"/>
          <scheme val="none"/>
        </font>
      </dxf>
    </rfmt>
    <rcc rId="0" sId="1" dxf="1">
      <nc r="B192" t="inlineStr">
        <is>
          <t>NEBELIEKA</t>
        </is>
      </nc>
      <ndxf>
        <font>
          <b/>
          <sz val="10"/>
          <color auto="1"/>
          <name val="Times New Roman"/>
          <family val="1"/>
          <scheme val="none"/>
        </font>
        <fill>
          <patternFill patternType="solid">
            <bgColor rgb="FFFFFFCC"/>
          </patternFill>
        </fill>
        <alignment horizontal="justify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92" t="inlineStr">
        <is>
          <r>
            <t xml:space="preserve">Atviro jaunimo centro plėtra Ramygaloje (Ramygalos kultūros centre) </t>
          </r>
          <r>
            <rPr>
              <b/>
              <sz val="10"/>
              <color rgb="FFFF0000"/>
              <rFont val="Times New Roman"/>
              <family val="1"/>
              <charset val="186"/>
            </rPr>
            <t>(draudimo išlaidos 03010305)</t>
          </r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2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fill>
          <patternFill patternType="solid">
            <bgColor theme="0"/>
          </patternFill>
        </fill>
      </dxf>
    </rfmt>
  </rrc>
  <rrc rId="485" sId="1" ref="A192:XFD192" action="deleteRow">
    <undo index="65535" exp="ref" v="1" dr="F192" r="F214" sId="1"/>
    <undo index="65535" exp="ref" v="1" dr="E192" r="E214" sId="1"/>
    <undo index="65535" exp="ref" v="1" dr="D192" r="D214" sId="1"/>
    <rfmt sheetId="1" xfDxf="1" sqref="A192:XFD192" start="0" length="0">
      <dxf>
        <font>
          <sz val="10"/>
          <name val="Times New Roman"/>
          <family val="1"/>
          <scheme val="none"/>
        </font>
      </dxf>
    </rfmt>
    <rfmt sheetId="1" sqref="B192" start="0" length="0">
      <dxf>
        <fill>
          <patternFill patternType="solid">
            <bgColor theme="8" tint="0.79998168889431442"/>
          </patternFill>
        </fill>
        <alignment horizontal="justify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92" t="inlineStr">
        <is>
          <t>1. Savivaldybės biudžetas (įskaitant skolintas lėšas)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D19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fill>
          <patternFill patternType="solid">
            <bgColor theme="0"/>
          </patternFill>
        </fill>
      </dxf>
    </rfmt>
  </rrc>
  <rrc rId="486" sId="1" ref="A192:XFD192" action="deleteRow">
    <rfmt sheetId="1" xfDxf="1" sqref="A192:XFD192" start="0" length="0">
      <dxf>
        <font>
          <sz val="10"/>
          <name val="Times New Roman"/>
          <family val="1"/>
          <scheme val="none"/>
        </font>
      </dxf>
    </rfmt>
    <rfmt sheetId="1" sqref="B192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192" t="inlineStr">
        <is>
          <t>Iš jo: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D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fill>
          <patternFill patternType="solid">
            <bgColor theme="0"/>
          </patternFill>
        </fill>
      </dxf>
    </rfmt>
  </rrc>
  <rrc rId="487" sId="1" ref="A192:XFD192" action="deleteRow">
    <rfmt sheetId="1" xfDxf="1" sqref="A192:XFD192" start="0" length="0">
      <dxf>
        <font>
          <sz val="10"/>
          <name val="Times New Roman"/>
          <family val="1"/>
          <scheme val="none"/>
        </font>
      </dxf>
    </rfmt>
    <rfmt sheetId="1" sqref="B192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C192" t="inlineStr">
        <is>
          <t xml:space="preserve">Savivaldybės biudžeto lėšos (nuosavos, be ankstesnių metų likučio) 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fill>
          <patternFill patternType="solid">
            <bgColor theme="0"/>
          </patternFill>
        </fill>
      </dxf>
    </rfmt>
  </rrc>
  <rrc rId="488" sId="1" ref="A192:XFD192" action="deleteRow">
    <rfmt sheetId="1" xfDxf="1" sqref="A192:XFD192" start="0" length="0">
      <dxf>
        <font>
          <sz val="10"/>
          <name val="Times New Roman"/>
          <family val="1"/>
          <scheme val="none"/>
        </font>
      </dxf>
    </rfmt>
    <rfmt sheetId="1" sqref="B192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C192" t="inlineStr">
        <is>
          <t xml:space="preserve">Ankstesnių metų likučiai
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fill>
          <patternFill patternType="solid">
            <bgColor theme="0"/>
          </patternFill>
        </fill>
      </dxf>
    </rfmt>
  </rrc>
  <rrc rId="489" sId="1" ref="A192:XFD192" action="deleteRow">
    <rfmt sheetId="1" xfDxf="1" sqref="A192:XFD192" start="0" length="0">
      <dxf>
        <font>
          <sz val="10"/>
          <name val="Times New Roman"/>
          <family val="1"/>
          <scheme val="none"/>
        </font>
      </dxf>
    </rfmt>
    <rcc rId="0" sId="1" dxf="1">
      <nc r="B192" t="inlineStr">
        <is>
          <t>NEBELIEKA</t>
        </is>
      </nc>
      <ndxf>
        <font>
          <b/>
          <sz val="10"/>
          <color auto="1"/>
          <name val="Times New Roman"/>
          <family val="1"/>
          <scheme val="none"/>
        </font>
        <fill>
          <patternFill patternType="solid">
            <bgColor rgb="FFFFFFCC"/>
          </patternFill>
        </fill>
        <alignment horizontal="justify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92" t="inlineStr">
        <is>
          <r>
            <t xml:space="preserve">Voss modelio integravimas kultūros prieinamumo plėtojimui ir kultūrinio švietimo stiprinimui Panevėžio regione </t>
          </r>
          <r>
            <rPr>
              <b/>
              <sz val="10"/>
              <color rgb="FFFF0000"/>
              <rFont val="Times New Roman"/>
              <family val="1"/>
              <charset val="186"/>
            </rPr>
            <t>(03010320)</t>
          </r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2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fill>
          <patternFill patternType="solid">
            <bgColor theme="0"/>
          </patternFill>
        </fill>
      </dxf>
    </rfmt>
  </rrc>
  <rrc rId="490" sId="1" ref="A192:XFD192" action="deleteRow">
    <undo index="65535" exp="ref" v="1" dr="F192" r="F209" sId="1"/>
    <undo index="65535" exp="ref" v="1" dr="E192" r="E209" sId="1"/>
    <undo index="65535" exp="ref" v="1" dr="D192" r="D209" sId="1"/>
    <rfmt sheetId="1" xfDxf="1" sqref="A192:XFD192" start="0" length="0">
      <dxf>
        <font>
          <sz val="10"/>
          <name val="Times New Roman"/>
          <family val="1"/>
          <scheme val="none"/>
        </font>
      </dxf>
    </rfmt>
    <rfmt sheetId="1" sqref="B192" start="0" length="0">
      <dxf>
        <fill>
          <patternFill patternType="solid">
            <bgColor theme="8" tint="0.79998168889431442"/>
          </patternFill>
        </fill>
        <alignment horizontal="justify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92" t="inlineStr">
        <is>
          <t>1. Savivaldybės biudžetas (įskaitant skolintas lėšas)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D19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91" sId="1" ref="A192:XFD192" action="deleteRow">
    <rfmt sheetId="1" xfDxf="1" sqref="A192:XFD192" start="0" length="0">
      <dxf>
        <font>
          <sz val="10"/>
          <name val="Times New Roman"/>
          <family val="1"/>
          <scheme val="none"/>
        </font>
      </dxf>
    </rfmt>
    <rfmt sheetId="1" sqref="B192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192" t="inlineStr">
        <is>
          <t>Iš jo: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D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92" sId="1" ref="A192:XFD192" action="deleteRow">
    <rfmt sheetId="1" xfDxf="1" sqref="A192:XFD192" start="0" length="0">
      <dxf>
        <font>
          <sz val="10"/>
          <name val="Times New Roman"/>
          <family val="1"/>
          <scheme val="none"/>
        </font>
      </dxf>
    </rfmt>
    <rfmt sheetId="1" sqref="B192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C192" t="inlineStr">
        <is>
          <t>Lietuvos Respublikos valstybės biudžeto dotacijos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93" sId="1" ref="A192:XFD192" action="deleteRow">
    <rfmt sheetId="1" xfDxf="1" sqref="A192:XFD192" start="0" length="0">
      <dxf>
        <font>
          <sz val="10"/>
          <name val="Times New Roman"/>
          <family val="1"/>
          <scheme val="none"/>
        </font>
      </dxf>
    </rfmt>
    <rfmt sheetId="1" sqref="B192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C192" t="inlineStr">
        <is>
          <t>Europos Sąjungos ir kitos tarptautinės finansinės paramos lėšos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94" sId="1" ref="A192:XFD192" action="deleteRow">
    <rfmt sheetId="1" xfDxf="1" sqref="A192:XFD192" start="0" length="0">
      <dxf>
        <font>
          <sz val="10"/>
          <name val="Times New Roman"/>
          <family val="1"/>
          <scheme val="none"/>
        </font>
      </dxf>
    </rfmt>
    <rfmt sheetId="1" sqref="B192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C192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95" sId="1" ref="A192:XFD192" action="deleteRow">
    <rfmt sheetId="1" xfDxf="1" sqref="A192:XFD192" start="0" length="0">
      <dxf>
        <font>
          <sz val="10"/>
          <name val="Times New Roman"/>
          <family val="1"/>
          <scheme val="none"/>
        </font>
      </dxf>
    </rfmt>
    <rcc rId="0" sId="1" dxf="1">
      <nc r="B192" t="inlineStr">
        <is>
          <t>NEBELIEKA</t>
        </is>
      </nc>
      <ndxf>
        <font>
          <b/>
          <sz val="10"/>
          <color auto="1"/>
          <name val="Times New Roman"/>
          <family val="1"/>
          <scheme val="none"/>
        </font>
        <fill>
          <patternFill patternType="solid">
            <bgColor rgb="FFFFFFCC"/>
          </patternFill>
        </fill>
        <alignment horizontal="justify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2" t="inlineStr">
        <is>
          <r>
            <t xml:space="preserve">Gyvenimo kokybės ir aplinkos gerinimas Ramygaloje, Panevėžio rajone </t>
          </r>
          <r>
            <rPr>
              <b/>
              <sz val="10"/>
              <color rgb="FFFF0000"/>
              <rFont val="Times New Roman"/>
              <family val="1"/>
              <charset val="186"/>
            </rPr>
            <t>(03010410)</t>
          </r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2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numFmt numFmtId="164" formatCode="0.0"/>
      </dxf>
    </rfmt>
  </rrc>
  <rrc rId="496" sId="1" ref="A192:XFD192" action="deleteRow">
    <undo index="65535" exp="ref" v="1" dr="F192" r="F203" sId="1"/>
    <undo index="65535" exp="ref" v="1" dr="E192" r="E203" sId="1"/>
    <undo index="65535" exp="ref" v="1" dr="D192" r="D203" sId="1"/>
    <rfmt sheetId="1" xfDxf="1" sqref="A192:XFD192" start="0" length="0">
      <dxf>
        <font>
          <sz val="10"/>
          <name val="Times New Roman"/>
          <family val="1"/>
          <scheme val="none"/>
        </font>
      </dxf>
    </rfmt>
    <rfmt sheetId="1" sqref="B192" start="0" length="0">
      <dxf>
        <fill>
          <patternFill patternType="solid">
            <bgColor theme="8" tint="0.79998168889431442"/>
          </patternFill>
        </fill>
        <alignment horizontal="justify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92" t="inlineStr">
        <is>
          <t>1. Savivaldybės biudžetas (įskaitant skolintas lėšas)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numFmt numFmtId="164" formatCode="0.0"/>
      </dxf>
    </rfmt>
  </rrc>
  <rrc rId="497" sId="1" ref="A192:XFD192" action="deleteRow">
    <rfmt sheetId="1" xfDxf="1" sqref="A192:XFD192" start="0" length="0">
      <dxf>
        <font>
          <sz val="10"/>
          <name val="Times New Roman"/>
          <family val="1"/>
          <scheme val="none"/>
        </font>
      </dxf>
    </rfmt>
    <rfmt sheetId="1" sqref="B192" start="0" length="0">
      <dxf>
        <fill>
          <patternFill patternType="solid">
            <bgColor theme="0"/>
          </patternFill>
        </fill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92" t="inlineStr">
        <is>
          <t>Iš jo: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numFmt numFmtId="164" formatCode="0.0"/>
      </dxf>
    </rfmt>
  </rrc>
  <rrc rId="498" sId="1" ref="A192:XFD192" action="deleteRow">
    <rfmt sheetId="1" xfDxf="1" sqref="A192:XFD192" start="0" length="0">
      <dxf>
        <font>
          <sz val="10"/>
          <name val="Times New Roman"/>
          <family val="1"/>
          <scheme val="none"/>
        </font>
      </dxf>
    </rfmt>
    <rfmt sheetId="1" sqref="B192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92" t="inlineStr">
        <is>
          <t xml:space="preserve">Savivaldybės biudžeto lėšos (nuosavos, be ankstesnių metų likučio) 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numFmt numFmtId="164" formatCode="0.0"/>
      </dxf>
    </rfmt>
  </rrc>
  <rrc rId="499" sId="1" ref="A192:XFD192" action="deleteRow">
    <rfmt sheetId="1" xfDxf="1" sqref="A192:XFD192" start="0" length="0">
      <dxf>
        <font>
          <sz val="10"/>
          <name val="Times New Roman"/>
          <family val="1"/>
          <scheme val="none"/>
        </font>
      </dxf>
    </rfmt>
    <rcc rId="0" sId="1" dxf="1">
      <nc r="B192" t="inlineStr">
        <is>
          <t>NEBELIEKA</t>
        </is>
      </nc>
      <ndxf>
        <font>
          <b/>
          <sz val="10"/>
          <color auto="1"/>
          <name val="Times New Roman"/>
          <family val="1"/>
          <scheme val="none"/>
        </font>
        <fill>
          <patternFill patternType="solid">
            <bgColor rgb="FFFFFFCC"/>
          </patternFill>
        </fill>
        <alignment horizontal="justify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2" t="inlineStr">
        <is>
          <r>
            <t xml:space="preserve">Gyvenimo kokybės ir aplinkos gerinimas Piniavoje, Panevėžio rajone </t>
          </r>
          <r>
            <rPr>
              <b/>
              <sz val="10"/>
              <color rgb="FFFF0000"/>
              <rFont val="Times New Roman"/>
              <family val="1"/>
              <charset val="186"/>
            </rPr>
            <t>(03010411)</t>
          </r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2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numFmt numFmtId="164" formatCode="0.0"/>
      </dxf>
    </rfmt>
  </rrc>
  <rrc rId="500" sId="1" ref="A192:XFD192" action="deleteRow">
    <undo index="65535" exp="ref" v="1" dr="F192" r="F199" sId="1"/>
    <undo index="65535" exp="ref" v="1" dr="E192" r="E199" sId="1"/>
    <undo index="65535" exp="ref" v="1" dr="D192" r="D199" sId="1"/>
    <rfmt sheetId="1" xfDxf="1" sqref="A192:XFD192" start="0" length="0">
      <dxf>
        <font>
          <sz val="10"/>
          <name val="Times New Roman"/>
          <family val="1"/>
          <scheme val="none"/>
        </font>
      </dxf>
    </rfmt>
    <rfmt sheetId="1" sqref="B192" start="0" length="0">
      <dxf>
        <fill>
          <patternFill patternType="solid">
            <bgColor theme="8" tint="0.79998168889431442"/>
          </patternFill>
        </fill>
        <alignment horizontal="justify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92" t="inlineStr">
        <is>
          <t>1. Savivaldybės biudžetas (įskaitant skolintas lėšas)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2" start="0" length="0">
      <dxf>
        <numFmt numFmtId="164" formatCode="0.0"/>
      </dxf>
    </rfmt>
  </rrc>
  <rrc rId="501" sId="1" ref="A193:XFD193" action="deleteRow">
    <rfmt sheetId="1" xfDxf="1" sqref="A193:XFD193" start="0" length="0">
      <dxf>
        <font>
          <sz val="10"/>
          <name val="Times New Roman"/>
          <family val="1"/>
          <scheme val="none"/>
        </font>
      </dxf>
    </rfmt>
    <rfmt sheetId="1" sqref="B193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93" t="inlineStr">
        <is>
          <t xml:space="preserve">Savivaldybės biudžeto lėšos (nuosavos, be ankstesnių metų likučio) 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3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3" start="0" length="0">
      <dxf>
        <numFmt numFmtId="164" formatCode="0.0"/>
      </dxf>
    </rfmt>
  </rrc>
  <rrc rId="502" sId="1" ref="A193:XFD193" action="deleteRow">
    <rfmt sheetId="1" xfDxf="1" sqref="A193:XFD193" start="0" length="0">
      <dxf>
        <font>
          <sz val="10"/>
          <name val="Times New Roman"/>
          <family val="1"/>
          <scheme val="none"/>
        </font>
      </dxf>
    </rfmt>
    <rcc rId="0" sId="1" dxf="1">
      <nc r="B193" t="inlineStr">
        <is>
          <t>NEBELIEKA</t>
        </is>
      </nc>
      <ndxf>
        <font>
          <b/>
          <sz val="10"/>
          <color auto="1"/>
          <name val="Times New Roman"/>
          <family val="1"/>
          <scheme val="none"/>
        </font>
        <fill>
          <patternFill patternType="solid">
            <bgColor rgb="FFFFFFCC"/>
          </patternFill>
        </fill>
        <alignment horizontal="justify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r>
            <t xml:space="preserve">Gyvenimo kokybės ir aplinkos gerinimas Piniavoje, Panevėžio rajone </t>
          </r>
          <r>
            <rPr>
              <b/>
              <sz val="10"/>
              <color rgb="FFFF0000"/>
              <rFont val="Times New Roman"/>
              <family val="1"/>
              <charset val="186"/>
            </rPr>
            <t>(03010413)</t>
          </r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3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3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3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3" start="0" length="0">
      <dxf>
        <numFmt numFmtId="164" formatCode="0.0"/>
      </dxf>
    </rfmt>
  </rrc>
  <rrc rId="503" sId="1" ref="A193:XFD193" action="deleteRow">
    <undo index="0" exp="ref" v="1" dr="F193" r="F196" sId="1"/>
    <undo index="0" exp="ref" v="1" dr="E193" r="E196" sId="1"/>
    <undo index="0" exp="ref" v="1" dr="D193" r="D196" sId="1"/>
    <rfmt sheetId="1" xfDxf="1" sqref="A193:XFD193" start="0" length="0">
      <dxf>
        <font>
          <sz val="10"/>
          <name val="Times New Roman"/>
          <family val="1"/>
          <scheme val="none"/>
        </font>
      </dxf>
    </rfmt>
    <rfmt sheetId="1" sqref="B193" start="0" length="0">
      <dxf>
        <fill>
          <patternFill patternType="solid">
            <bgColor theme="8" tint="0.79998168889431442"/>
          </patternFill>
        </fill>
        <alignment horizontal="justify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93" t="inlineStr">
        <is>
          <t>1. Savivaldybės biudžetas (įskaitant skolintas lėšas)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3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3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3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3" start="0" length="0">
      <dxf>
        <numFmt numFmtId="164" formatCode="0.0"/>
      </dxf>
    </rfmt>
  </rrc>
  <rrc rId="504" sId="1" ref="A193:XFD193" action="deleteRow">
    <rfmt sheetId="1" xfDxf="1" sqref="A193:XFD193" start="0" length="0">
      <dxf>
        <font>
          <sz val="10"/>
          <name val="Times New Roman"/>
          <family val="1"/>
          <scheme val="none"/>
        </font>
      </dxf>
    </rfmt>
    <rfmt sheetId="1" sqref="B193" start="0" length="0">
      <dxf>
        <fill>
          <patternFill patternType="solid">
            <bgColor theme="0"/>
          </patternFill>
        </fill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93" t="inlineStr">
        <is>
          <t>Iš jo: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3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3" start="0" length="0">
      <dxf>
        <numFmt numFmtId="164" formatCode="0.0"/>
      </dxf>
    </rfmt>
  </rrc>
  <rrc rId="505" sId="1" ref="A193:XFD193" action="deleteRow">
    <rfmt sheetId="1" xfDxf="1" sqref="A193:XFD193" start="0" length="0">
      <dxf>
        <font>
          <sz val="10"/>
          <name val="Times New Roman"/>
          <family val="1"/>
          <scheme val="none"/>
        </font>
      </dxf>
    </rfmt>
    <rfmt sheetId="1" sqref="B193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93" t="inlineStr">
        <is>
          <t xml:space="preserve">Savivaldybės biudžeto lėšos (nuosavos, be ankstesnių metų likučio) 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3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93" start="0" length="0">
      <dxf>
        <numFmt numFmtId="164" formatCode="0.0"/>
      </dxf>
    </rfmt>
  </rrc>
  <rcc rId="506" sId="1">
    <oc r="D193">
      <f>+#REF!+#REF!+#REF!+#REF!+#REF!+D187+D182+D176+D171+D166+D161+D148+D143+D138+D124+D118+D113+D108+D103+D97+D92+D86+D80+D74+D68+D62+D56+D50+D44+D38+D32+D26+D20+D14+D7+#REF!+D155+D130</f>
    </oc>
    <nc r="D193">
      <f>+D187+D182+D176+D171+D166+D161+D148+D143+D138+D124+D118+D113+D108+D103+D97+D92+D86+D80+D74+D68+D62+D56+D50+D44+D38+D32+D26+D20+D14+D7+D155+D130</f>
    </nc>
  </rcc>
  <rcc rId="507" sId="1">
    <oc r="E193">
      <f>+#REF!+#REF!+#REF!+#REF!+#REF!+E187+E182+E176+E171+E166+E161+E148+E143+E138+E124+E118+E113+E108+E103+E97+E92+E86+E80+E74+E68+E62+E56+E50+E44+E38+E32+E26+E20+E14+E7+#REF!+E155+E130</f>
    </oc>
    <nc r="E193">
      <f>+E187+E182+E176+E171+E166+E161+E148+E143+E138+E124+E118+E113+E108+E103+E97+E92+E86+E80+E74+E68+E62+E56+E50+E44+E38+E32+E26+E20+E14+E7+E155+E130</f>
    </nc>
  </rcc>
  <rcc rId="508" sId="1">
    <oc r="F193">
      <f>+#REF!+#REF!+#REF!+#REF!+#REF!+F187+F182+F176+F171+F166+F161+F148+F143+F138+F124+F118+F113+F108+F103+F97+F92+F86+F80+F74+F68+F62+F56+F50+F44+F38+F32+F26+F20+F14+F7+#REF!+F155+F130</f>
    </oc>
    <nc r="F193">
      <f>+F187+F182+F176+F171+F166+F161+F148+F143+F138+F124+F118+F113+F108+F103+F97+F92+F86+F80+F74+F68+F62+F56+F50+F44+F38+F32+F26+F20+F14+F7+F155+F130</f>
    </nc>
  </rcc>
  <rcc rId="509" sId="1">
    <oc r="B142" t="inlineStr">
      <is>
        <t>003-01-04-02                 (PVP, RPP)</t>
      </is>
    </oc>
    <nc r="B142" t="inlineStr">
      <is>
        <t>003-01-04-02                 (PVP)</t>
      </is>
    </nc>
  </rcc>
  <rcc rId="510" sId="1">
    <oc r="B137" t="inlineStr">
      <is>
        <t>003-01-04-01                  (PVP, RPP)</t>
      </is>
    </oc>
    <nc r="B137" t="inlineStr">
      <is>
        <t>003-01-04-01                  (PVP)</t>
      </is>
    </nc>
  </rcc>
  <rcc rId="511" sId="1">
    <oc r="B147" t="inlineStr">
      <is>
        <t>003-01-04-03                (PVP, RPP)</t>
      </is>
    </oc>
    <nc r="B147" t="inlineStr">
      <is>
        <t>003-01-04-03                (PVP)</t>
      </is>
    </nc>
  </rcc>
  <rcc rId="512" sId="1">
    <nc r="E194">
      <f>+E132+E134</f>
    </nc>
  </rcc>
  <rcc rId="513" sId="1">
    <nc r="F194">
      <f>+F134+F132</f>
    </nc>
  </rcc>
  <rcv guid="{028569E0-BD97-4BAA-81F2-4231AC92AA61}" action="delete"/>
  <rcv guid="{028569E0-BD97-4BAA-81F2-4231AC92AA61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" sId="1" numFmtId="4">
    <nc r="F115">
      <v>35</v>
    </nc>
  </rcc>
  <rcc rId="100" sId="1" numFmtId="4">
    <nc r="F149">
      <v>30</v>
    </nc>
  </rcc>
  <rcc rId="101" sId="1">
    <nc r="F147">
      <f>SUM(F149:F152)</f>
    </nc>
  </rcc>
  <rcc rId="102" sId="1">
    <nc r="G147">
      <f>SUM(G149:G152)</f>
    </nc>
  </rcc>
  <rcc rId="103" sId="1">
    <nc r="H147">
      <f>SUM(H149:H152)</f>
    </nc>
  </rcc>
  <rrc rId="104" sId="1" ref="A126:XFD126" action="insertRow"/>
  <rcc rId="105" sId="1" odxf="1" dxf="1">
    <nc r="C126" t="inlineStr">
      <is>
        <t xml:space="preserve">Savivaldybės biudžeto lėšos (nuosavos, be ankstesnių metų likučio) </t>
      </is>
    </nc>
    <odxf>
      <border outline="0">
        <top/>
      </border>
    </odxf>
    <ndxf>
      <border outline="0">
        <top style="thin">
          <color indexed="64"/>
        </top>
      </border>
    </ndxf>
  </rcc>
  <rcc rId="106" sId="1" numFmtId="4">
    <nc r="F126">
      <v>10</v>
    </nc>
  </rcc>
  <rcc rId="107" sId="1">
    <nc r="F124">
      <f>SUM(F126:F128)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" sId="1" numFmtId="4">
    <nc r="F152">
      <v>101.9</v>
    </nc>
  </rcc>
  <rcc rId="109" sId="1" numFmtId="4">
    <nc r="F151">
      <v>18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" sId="1" numFmtId="4">
    <nc r="F141">
      <v>460</v>
    </nc>
  </rcc>
  <rcc rId="111" sId="1">
    <nc r="F138">
      <f>SUM(F140:F141)</f>
    </nc>
  </rcc>
  <rcc rId="112" sId="1">
    <nc r="G138">
      <f>SUM(G140:G141)</f>
    </nc>
  </rcc>
  <rcc rId="113" sId="1">
    <nc r="H138">
      <f>SUM(H140:H141)</f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150:H152">
    <dxf>
      <fill>
        <patternFill patternType="solid">
          <bgColor rgb="FFFF0000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28569E0-BD97-4BAA-81F2-4231AC92AA61}" action="delete"/>
  <rcv guid="{028569E0-BD97-4BAA-81F2-4231AC92AA61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141:H141">
    <dxf>
      <fill>
        <patternFill patternType="solid">
          <bgColor rgb="FFFF0000"/>
        </patternFill>
      </fill>
    </dxf>
  </rfmt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126:H126">
    <dxf>
      <fill>
        <patternFill>
          <bgColor rgb="FFFF0000"/>
        </patternFill>
      </fill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" sId="1" numFmtId="4">
    <nc r="F120">
      <v>140</v>
    </nc>
  </rcc>
  <rcc rId="115" sId="1">
    <nc r="F118">
      <f>SUM(F120:F121)</f>
    </nc>
  </rcc>
  <rcc rId="116" sId="1">
    <nc r="G118">
      <f>SUM(G120:G121)</f>
    </nc>
  </rcc>
  <rcc rId="117" sId="1">
    <nc r="H118">
      <f>SUM(H120:H121)</f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" sId="1" numFmtId="4">
    <nc r="F105">
      <v>113</v>
    </nc>
  </rcc>
  <rcc rId="119" sId="1">
    <nc r="F103">
      <f>SUM(F105:F106)</f>
    </nc>
  </rcc>
  <rcc rId="120" sId="1">
    <nc r="G103">
      <f>SUM(G105:G106)</f>
    </nc>
  </rcc>
  <rcc rId="121" sId="1">
    <nc r="H103">
      <f>SUM(H105:H106)</f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" sId="1" numFmtId="4">
    <nc r="G105">
      <v>117.2</v>
    </nc>
  </rcc>
  <rcc rId="123" sId="1" numFmtId="4">
    <nc r="H105">
      <v>118.4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" sId="1" numFmtId="4">
    <nc r="G115">
      <v>36.299999999999997</v>
    </nc>
  </rcc>
  <rcc rId="125" sId="1" numFmtId="4">
    <nc r="H115">
      <v>36.700000000000003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" sId="1" numFmtId="4">
    <nc r="F110">
      <v>12</v>
    </nc>
  </rcc>
  <rcc rId="127" sId="1">
    <nc r="F108">
      <f>SUM(F110:F111)</f>
    </nc>
  </rcc>
  <rcc rId="128" sId="1">
    <nc r="G108">
      <f>SUM(G110:G111)</f>
    </nc>
  </rcc>
  <rcc rId="129" sId="1">
    <nc r="H108">
      <f>SUM(H110:H111)</f>
    </nc>
  </rcc>
  <rcc rId="130" sId="1" numFmtId="4">
    <nc r="G110">
      <v>12.4</v>
    </nc>
  </rcc>
  <rcc rId="131" sId="1" numFmtId="4">
    <nc r="H110">
      <v>12.5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" sId="1" numFmtId="4">
    <nc r="F94">
      <v>243.9</v>
    </nc>
  </rcc>
  <rcc rId="133" sId="1">
    <nc r="F92">
      <f>SUM(F94:F95)</f>
    </nc>
  </rcc>
  <rcc rId="134" sId="1">
    <nc r="G92">
      <f>SUM(G94:G95)</f>
    </nc>
  </rcc>
  <rcc rId="135" sId="1">
    <nc r="H92">
      <f>SUM(H94:H95)</f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" sId="1" numFmtId="4">
    <nc r="F173">
      <v>215</v>
    </nc>
  </rcc>
  <rcc rId="137" sId="1">
    <nc r="F171">
      <f>SUM(F173:F174)</f>
    </nc>
  </rcc>
  <rcc rId="138" sId="1">
    <nc r="G171">
      <f>SUM(G173:G174)</f>
    </nc>
  </rcc>
  <rcc rId="139" sId="1">
    <nc r="H171">
      <f>SUM(H173:H174)</f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" sId="1" numFmtId="4">
    <nc r="G173">
      <v>223</v>
    </nc>
  </rcc>
  <rcc rId="141" sId="1" numFmtId="4">
    <nc r="H173">
      <v>225.4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4" sId="1">
    <oc r="C5" t="inlineStr">
      <is>
        <t>Sudaryti sąlygas gauti aukštos kokybės kultūrines paslaugas</t>
      </is>
    </oc>
    <nc r="C5" t="inlineStr">
      <is>
        <t>Uždavinys: Sudaryti sąlygas gauti aukštos kokybės kultūrines paslaugas</t>
      </is>
    </nc>
  </rcc>
  <rcc rId="515" sId="1">
    <oc r="C6" t="inlineStr">
      <is>
        <t xml:space="preserve">Viešosios bibliotekos veiklos užtikrinimas </t>
      </is>
    </oc>
    <nc r="C6" t="inlineStr">
      <is>
        <t xml:space="preserve">Priemonė: Viešosios bibliotekos veiklos užtikrinimas </t>
      </is>
    </nc>
  </rcc>
  <rcc rId="516" sId="1">
    <oc r="C13" t="inlineStr">
      <is>
        <t xml:space="preserve">Muziejų  veiklos užtikrinimas </t>
      </is>
    </oc>
    <nc r="C13" t="inlineStr">
      <is>
        <t xml:space="preserve">Priemonė: Muziejų  veiklos užtikrinimas </t>
      </is>
    </nc>
  </rcc>
  <rcc rId="517" sId="1">
    <oc r="C19" t="inlineStr">
      <is>
        <t xml:space="preserve">Tiltagalių kultūros centro veiklos užtikrinimas </t>
      </is>
    </oc>
    <nc r="C19" t="inlineStr">
      <is>
        <t xml:space="preserve">Priemonė: Tiltagalių kultūros centro veiklos užtikrinimas </t>
      </is>
    </nc>
  </rcc>
  <rcc rId="518" sId="1">
    <oc r="C25" t="inlineStr">
      <is>
        <t xml:space="preserve">Krekenavos  kultūros centro veiklos užtikrinimas </t>
      </is>
    </oc>
    <nc r="C25" t="inlineStr">
      <is>
        <t xml:space="preserve">Priemonė: Krekenavos  kultūros centro veiklos užtikrinimas </t>
      </is>
    </nc>
  </rcc>
  <rcc rId="519" sId="1">
    <oc r="C31" t="inlineStr">
      <is>
        <t xml:space="preserve">Miežiškių kultūros centro veiklos užtikrinimas </t>
      </is>
    </oc>
    <nc r="C31" t="inlineStr">
      <is>
        <t xml:space="preserve">Priemonė: Miežiškių kultūros centro veiklos užtikrinimas </t>
      </is>
    </nc>
  </rcc>
  <rcc rId="520" sId="1">
    <oc r="C37" t="inlineStr">
      <is>
        <t xml:space="preserve">Naujamiesčio kultūros centro-dailės galerijos veiklos užtikrinimas </t>
      </is>
    </oc>
    <nc r="C37" t="inlineStr">
      <is>
        <t xml:space="preserve">Priemonė: Naujamiesčio kultūros centro-dailės galerijos veiklos užtikrinimas </t>
      </is>
    </nc>
  </rcc>
  <rcc rId="521" sId="1">
    <oc r="C43" t="inlineStr">
      <is>
        <t xml:space="preserve">Paįstrio kultūros centro veiklos užtikrinimas </t>
      </is>
    </oc>
    <nc r="C43" t="inlineStr">
      <is>
        <t xml:space="preserve">Priemonė: Paįstrio kultūros centro veiklos užtikrinimas </t>
      </is>
    </nc>
  </rcc>
  <rcc rId="522" sId="1">
    <oc r="C49" t="inlineStr">
      <is>
        <t xml:space="preserve">Raguvos kultūros centro veiklos užtikrinimas </t>
      </is>
    </oc>
    <nc r="C49" t="inlineStr">
      <is>
        <t xml:space="preserve">Priemonė: Raguvos kultūros centro veiklos užtikrinimas </t>
      </is>
    </nc>
  </rcc>
  <rcc rId="523" sId="1">
    <oc r="C55" t="inlineStr">
      <is>
        <t xml:space="preserve">Ramygalos kultūros centro veiklos užtikrinimas </t>
      </is>
    </oc>
    <nc r="C55" t="inlineStr">
      <is>
        <t xml:space="preserve">Priemonė: Ramygalos kultūros centro veiklos užtikrinimas </t>
      </is>
    </nc>
  </rcc>
  <rcc rId="524" sId="1">
    <oc r="C61" t="inlineStr">
      <is>
        <t xml:space="preserve">Smilgių kultūros centro veiklos užtikrinimas </t>
      </is>
    </oc>
    <nc r="C61" t="inlineStr">
      <is>
        <t xml:space="preserve">Priemonė: Smilgių kultūros centro veiklos užtikrinimas </t>
      </is>
    </nc>
  </rcc>
  <rcc rId="525" sId="1">
    <oc r="C67" t="inlineStr">
      <is>
        <t>Ėriškių kultūros centro veiklos užtikrinimas</t>
      </is>
    </oc>
    <nc r="C67" t="inlineStr">
      <is>
        <t>Priemonė: Ėriškių kultūros centro veiklos užtikrinimas</t>
      </is>
    </nc>
  </rcc>
  <rcc rId="526" sId="1">
    <oc r="C73" t="inlineStr">
      <is>
        <t xml:space="preserve">Vadoklių kultūros centro veiklos užtikrinimas </t>
      </is>
    </oc>
    <nc r="C73" t="inlineStr">
      <is>
        <t xml:space="preserve">Priemonė: Vadoklių kultūros centro veiklos užtikrinimas </t>
      </is>
    </nc>
  </rcc>
  <rcc rId="527" sId="1">
    <oc r="C79" t="inlineStr">
      <is>
        <t xml:space="preserve">Liūdynės kultūros centro veiklos užtikrinimas </t>
      </is>
    </oc>
    <nc r="C79" t="inlineStr">
      <is>
        <t xml:space="preserve">Priemonė: Liūdynės kultūros centro veiklos užtikrinimas </t>
      </is>
    </nc>
  </rcc>
  <rcc rId="528" sId="1">
    <oc r="C85" t="inlineStr">
      <is>
        <t xml:space="preserve">Šilagalio kultūros centro veiklos užtikrinimas </t>
      </is>
    </oc>
    <nc r="C85" t="inlineStr">
      <is>
        <t xml:space="preserve">Priemonė: Šilagalio kultūros centro veiklos užtikrinimas </t>
      </is>
    </nc>
  </rcc>
  <rcc rId="529" sId="1">
    <oc r="C91" t="inlineStr">
      <is>
        <t xml:space="preserve">Kultūros projektų rėmimas ir bendrasis finansavimas </t>
      </is>
    </oc>
    <nc r="C91" t="inlineStr">
      <is>
        <t xml:space="preserve">Priemonė: Kultūros projektų rėmimas ir bendrasis finansavimas </t>
      </is>
    </nc>
  </rcc>
  <rcc rId="530" sId="1">
    <oc r="C96" t="inlineStr">
      <is>
        <t xml:space="preserve">Kultūros renginių organizavimas </t>
      </is>
    </oc>
    <nc r="C96" t="inlineStr">
      <is>
        <t xml:space="preserve">Priemonė: Kultūros renginių organizavimas </t>
      </is>
    </nc>
  </rcc>
  <rcc rId="531" sId="1">
    <oc r="C102" t="inlineStr">
      <is>
        <t xml:space="preserve">Sporto priemonių organizavimas ir dalyvavimo sporto renginiuose užtikrinimas </t>
      </is>
    </oc>
    <nc r="C102" t="inlineStr">
      <is>
        <t xml:space="preserve">Priemonė: Sporto priemonių organizavimas ir dalyvavimo sporto renginiuose užtikrinimas </t>
      </is>
    </nc>
  </rcc>
  <rcc rId="532" sId="1">
    <oc r="C101" t="inlineStr">
      <is>
        <t>Skatinti gyventojus užsiimti kūno kultūros ir sporto veikla</t>
      </is>
    </oc>
    <nc r="C101" t="inlineStr">
      <is>
        <t>Uždavinys: Skatinti gyventojus užsiimti kūno kultūros ir sporto veikla</t>
      </is>
    </nc>
  </rcc>
  <rcc rId="533" sId="1">
    <oc r="C107" t="inlineStr">
      <is>
        <t xml:space="preserve">Sporto renginių seniūnijose organizavimas </t>
      </is>
    </oc>
    <nc r="C107" t="inlineStr">
      <is>
        <t xml:space="preserve">Priemonė: Sporto renginių seniūnijose organizavimas </t>
      </is>
    </nc>
  </rcc>
  <rcc rId="534" sId="1">
    <oc r="C112" t="inlineStr">
      <is>
        <r>
          <t>Švietimo centro sporto priemonių organizavimas ir dalyvavimas sporto renginiuose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</t>
        </r>
      </is>
    </oc>
    <nc r="C112" t="inlineStr">
      <is>
        <r>
          <t>Priemonė: Švietimo centro sporto priemonių organizavimas ir dalyvavimas sporto renginiuose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</t>
        </r>
      </is>
    </nc>
  </rcc>
  <rcc rId="535" sId="1">
    <oc r="C117" t="inlineStr">
      <is>
        <t xml:space="preserve">Nevyriausybinių sporto organizacijų veiklų rėmimas </t>
      </is>
    </oc>
    <nc r="C117" t="inlineStr">
      <is>
        <t xml:space="preserve">Priemonė: Nevyriausybinių sporto organizacijų veiklų rėmimas </t>
      </is>
    </nc>
  </rcc>
  <rcc rId="536" sId="1">
    <oc r="C122" t="inlineStr">
      <is>
        <t>Modernizuoti rajono kultūros įstaigų materialinę bazę ir tobulinti teikiamas paslaugas</t>
      </is>
    </oc>
    <nc r="C122" t="inlineStr">
      <is>
        <t>Uždavinys: Modernizuoti rajono kultūros įstaigų materialinę bazę ir tobulinti teikiamas paslaugas</t>
      </is>
    </nc>
  </rcc>
  <rcc rId="537" sId="1">
    <oc r="C123" t="inlineStr">
      <is>
        <t>Projekto „Skaitmeninis amatų turizmas“ įgyvendinimas (Interreg Latvija-Lietuva 2021-2027 m.)</t>
      </is>
    </oc>
    <nc r="C123" t="inlineStr">
      <is>
        <t>Priemonė: Projekto „Skaitmeninis amatų turizmas“ įgyvendinimas (Interreg Latvija-Lietuva 2021-2027 m.)</t>
      </is>
    </nc>
  </rcc>
  <rcc rId="538" sId="1">
    <oc r="C129" t="inlineStr">
      <is>
        <t xml:space="preserve">Projekto 09-003-02-02-11 (RE) „Nestacionarių socialinių paslaugų infrastruktūros, skirtos atviram jaunimo centrui, plėtra ir modernizavimas Panevėžio rajone“ įgyvendinimas </t>
      </is>
    </oc>
    <nc r="C129" t="inlineStr">
      <is>
        <t xml:space="preserve">Priemonė: Projekto 09-003-02-02-11 (RE) „Nestacionarių socialinių paslaugų infrastruktūros, skirtos atviram jaunimo centrui, plėtra ir modernizavimas Panevėžio rajone“ įgyvendinimas </t>
      </is>
    </nc>
  </rcc>
  <rcc rId="539" sId="1">
    <oc r="C137" t="inlineStr">
      <is>
        <t xml:space="preserve">Sporto infrastruktūros sukūrimas Panevėžio rajone </t>
      </is>
    </oc>
    <nc r="C137" t="inlineStr">
      <is>
        <t xml:space="preserve">Priemonė: Sporto infrastruktūros sukūrimas Panevėžio rajone </t>
      </is>
    </nc>
  </rcc>
  <rcc rId="540" sId="1">
    <oc r="C136" t="inlineStr">
      <is>
        <t>Modernizuoti rajono sporto ir poilsio infrastruktūrą</t>
      </is>
    </oc>
    <nc r="C136" t="inlineStr">
      <is>
        <t>Uždavinys: Modernizuoti rajono sporto ir poilsio infrastruktūrą</t>
      </is>
    </nc>
  </rcc>
  <rcc rId="541" sId="1">
    <oc r="C142" t="inlineStr">
      <is>
        <t>Poilsio zonų įrengimas ir priežiūra</t>
      </is>
    </oc>
    <nc r="C142" t="inlineStr">
      <is>
        <t>Priemonė: Poilsio zonų įrengimas ir priežiūra</t>
      </is>
    </nc>
  </rcc>
  <rcc rId="542" sId="1">
    <oc r="C147" t="inlineStr">
      <is>
        <t xml:space="preserve">Projekto „Raguvėlės siaurojo geležinkelio komplekso pritaikymas visuomenės poreikiams“ įgyvendinimas </t>
      </is>
    </oc>
    <nc r="C147" t="inlineStr">
      <is>
        <t xml:space="preserve">Priemonė: Projekto „Raguvėlės siaurojo geležinkelio komplekso pritaikymas visuomenės poreikiams“ įgyvendinimas </t>
      </is>
    </nc>
  </rcc>
  <rcc rId="543" sId="1">
    <oc r="C154" t="inlineStr">
      <is>
        <t xml:space="preserve">Rajono kultūros objektų atnaujinimas, priežiūra ir plėtra </t>
      </is>
    </oc>
    <nc r="C154" t="inlineStr">
      <is>
        <t xml:space="preserve">Priemonė: Rajono kultūros objektų atnaujinimas, priežiūra ir plėtra </t>
      </is>
    </nc>
  </rcc>
  <rcc rId="544" sId="1">
    <oc r="C160" t="inlineStr">
      <is>
        <t>Jaunimo projektinės veiklos rėmimas</t>
      </is>
    </oc>
    <nc r="C160" t="inlineStr">
      <is>
        <t>Priemonė: Jaunimo projektinės veiklos rėmimas</t>
      </is>
    </nc>
  </rcc>
  <rcc rId="545" sId="1">
    <oc r="C159" t="inlineStr">
      <is>
        <t>Remti įvairių gyventojų grupių užimtumo projektus ir užtikrinti kryptingą jaunimo politikos įgyvendinimą</t>
      </is>
    </oc>
    <nc r="C159" t="inlineStr">
      <is>
        <t>Uždavinys: Remti įvairių gyventojų grupių užimtumo projektus ir užtikrinti kryptingą jaunimo politikos įgyvendinimą</t>
      </is>
    </nc>
  </rcc>
  <rcc rId="546" sId="1">
    <oc r="C165" t="inlineStr">
      <is>
        <t xml:space="preserve">Religinių bendruomenių rėmimas pagal programas </t>
      </is>
    </oc>
    <nc r="C165" t="inlineStr">
      <is>
        <t xml:space="preserve">Priemonė: Religinių bendruomenių rėmimas pagal programas </t>
      </is>
    </nc>
  </rcc>
  <rcc rId="547" sId="1">
    <oc r="C170" t="inlineStr">
      <is>
        <t xml:space="preserve">Nevyriausybinių organizacijų (NVO) rėmimas pagal programas </t>
      </is>
    </oc>
    <nc r="C170" t="inlineStr">
      <is>
        <t xml:space="preserve">Priemonė: Nevyriausybinių organizacijų (NVO) rėmimas pagal programas </t>
      </is>
    </nc>
  </rcc>
  <rcc rId="548" sId="1">
    <oc r="C180" t="inlineStr">
      <is>
        <t>Skatinti bendruomenių veiklą</t>
      </is>
    </oc>
    <nc r="C180" t="inlineStr">
      <is>
        <t>Uždavinys: Skatinti bendruomenių veiklą</t>
      </is>
    </nc>
  </rcc>
  <rcc rId="549" sId="1">
    <oc r="C181" t="inlineStr">
      <is>
        <t xml:space="preserve">Panevėžio rajono vietos veiklos grupės (VVG) administruojamų projektų įgyvendinimas </t>
      </is>
    </oc>
    <nc r="C181" t="inlineStr">
      <is>
        <t xml:space="preserve">Priemonė: Panevėžio rajono vietos veiklos grupės (VVG) administruojamų projektų įgyvendinimas </t>
      </is>
    </nc>
  </rcc>
  <rcc rId="550" sId="1">
    <oc r="C186" t="inlineStr">
      <is>
        <t xml:space="preserve">Nevyriausybinių organizacijų ir bendruomeninės veiklos stiprinimo plano priemonių įgyvendinimas </t>
      </is>
    </oc>
    <nc r="C186" t="inlineStr">
      <is>
        <t xml:space="preserve">Priemonė: Nevyriausybinių organizacijų ir bendruomeninės veiklos stiprinimo plano priemonių įgyvendinimas </t>
      </is>
    </nc>
  </rcc>
  <rcv guid="{028569E0-BD97-4BAA-81F2-4231AC92AA61}" action="delete"/>
  <rcv guid="{028569E0-BD97-4BAA-81F2-4231AC92AA61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" sId="1" numFmtId="4">
    <nc r="F184">
      <v>12</v>
    </nc>
  </rcc>
  <rcc rId="143" sId="1">
    <nc r="F182">
      <f>SUM(F184:F185)</f>
    </nc>
  </rcc>
  <rcc rId="144" sId="1">
    <nc r="G182">
      <f>SUM(G184:G185)</f>
    </nc>
  </rcc>
  <rcc rId="145" sId="1">
    <nc r="H182">
      <f>SUM(H184:H185)</f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" sId="1" numFmtId="4">
    <nc r="G184">
      <v>12.4</v>
    </nc>
  </rcc>
  <rcc rId="147" sId="1" numFmtId="4">
    <nc r="H184">
      <v>12.5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" sId="1" numFmtId="4">
    <nc r="F189">
      <v>40</v>
    </nc>
  </rcc>
  <rcc rId="149" sId="1">
    <nc r="F187">
      <f>SUM(F189:F190)</f>
    </nc>
  </rcc>
  <rcc rId="150" sId="1">
    <nc r="G187">
      <f>SUM(G189:G190)</f>
    </nc>
  </rcc>
  <rcc rId="151" sId="1">
    <nc r="H187">
      <f>SUM(H189:H190)</f>
    </nc>
  </rcc>
  <rcc rId="152" sId="1" numFmtId="4">
    <nc r="G189">
      <v>41.5</v>
    </nc>
  </rcc>
  <rcc rId="153" sId="1" numFmtId="4">
    <nc r="H189">
      <v>41.9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4" sId="1" numFmtId="4">
    <nc r="F168">
      <v>100</v>
    </nc>
  </rcc>
  <rcc rId="155" sId="1">
    <nc r="F166">
      <f>SUM(F168:F169)</f>
    </nc>
  </rcc>
  <rcc rId="156" sId="1">
    <nc r="G166">
      <f>SUM(G168:G169)</f>
    </nc>
  </rcc>
  <rcc rId="157" sId="1">
    <nc r="H166">
      <f>SUM(H168:H169)</f>
    </nc>
  </rcc>
  <rcc rId="158" sId="1" numFmtId="4">
    <nc r="G168">
      <v>103.7</v>
    </nc>
  </rcc>
  <rcc rId="159" sId="1" numFmtId="4">
    <nc r="H168">
      <v>104.8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" sId="1">
    <oc r="E219">
      <f>+E216+E212+E208+E202+E197+E187+E182+E176+E171+E166+E161+E148+E143+E138+E124+E118+E113+E108+E103+E97+E92+E86+E80+E74+E68+E62+E56+E50+E44+E38+E32+E26+E20+E14+E7+E192</f>
    </oc>
    <nc r="E219">
      <f>+E216+E212+E208+E202+E197+E187+E182+E176+E171+E166+E161+E148+E143+E138+E124+E118+E113+E108+E103+E97+E92+E86+E80+E74+E68+E62+E56+E50+E44+E38+E32+E26+E20+E14+E7+E192+E155+E130</f>
    </nc>
  </rcc>
  <rcc rId="161" sId="1">
    <nc r="F219">
      <f>+F216+F212+F208+F202+F197+F187+F182+F176+F171+F166+F161+F148+F143+F138+F124+F118+F113+F108+F103+F97+F92+F86+F80+F74+F68+F62+F56+F50+F44+F38+F32+F26+F20+F14+F7+F192+F155+F130</f>
    </nc>
  </rcc>
  <rcc rId="162" sId="1">
    <nc r="G219">
      <f>+G216+G212+G208+G202+G197+G187+G182+G176+G171+G166+G161+G148+G143+G138+G124+G118+G113+G108+G103+G97+G92+G86+G80+G74+G68+G62+G56+G50+G44+G38+G32+G26+G20+G14+G7+G192+G155+G130</f>
    </nc>
  </rcc>
  <rcc rId="163" sId="1">
    <nc r="H219">
      <f>+H216+H212+H208+H202+H197+H187+H182+H176+H171+H166+H161+H148+H143+H138+H124+H118+H113+H108+H103+H97+H92+H86+H80+H74+H68+H62+H56+H50+H44+H38+H32+H26+H20+H14+H7+H192+H155+H130</f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4" sId="1" numFmtId="4">
    <nc r="F178">
      <v>31</v>
    </nc>
  </rcc>
  <rcc rId="165" sId="1">
    <nc r="F176">
      <f>SUM(F178:F179)</f>
    </nc>
  </rcc>
  <rcc rId="166" sId="1">
    <nc r="G176">
      <f>SUM(G178:G179)</f>
    </nc>
  </rcc>
  <rcc rId="167" sId="1">
    <nc r="H176">
      <f>SUM(H178:H179)</f>
    </nc>
  </rcc>
  <rcc rId="168" sId="1" numFmtId="4">
    <nc r="G178">
      <v>32.200000000000003</v>
    </nc>
  </rcc>
  <rcc rId="169" sId="1" numFmtId="4">
    <nc r="H178">
      <v>32.5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" sId="1" numFmtId="4">
    <nc r="F163">
      <v>37.200000000000003</v>
    </nc>
  </rcc>
  <rcc rId="171" sId="1" numFmtId="4">
    <nc r="G163">
      <v>38.6</v>
    </nc>
  </rcc>
  <rcc rId="172" sId="1" numFmtId="4">
    <nc r="H163">
      <v>39</v>
    </nc>
  </rcc>
  <rcc rId="173" sId="1">
    <nc r="F161">
      <f>SUM(F163:F164)</f>
    </nc>
  </rcc>
  <rcc rId="174" sId="1">
    <nc r="G161">
      <f>SUM(G163:G164)</f>
    </nc>
  </rcc>
  <rcc rId="175" sId="1">
    <nc r="H161">
      <f>SUM(H163:H164)</f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6" sId="1" numFmtId="4">
    <nc r="G120">
      <v>145.19999999999999</v>
    </nc>
  </rcc>
  <rcc rId="177" sId="1" numFmtId="4">
    <nc r="H120">
      <v>146.69999999999999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4">
    <nc r="G94">
      <v>253</v>
    </nc>
  </rcc>
  <rcc rId="179" sId="1" numFmtId="4">
    <nc r="H94">
      <v>255.7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" sId="1" numFmtId="4">
    <nc r="F157">
      <v>40.5</v>
    </nc>
  </rcc>
  <rcc rId="181" sId="1">
    <nc r="F155">
      <f>SUM(F157:F158)</f>
    </nc>
  </rcc>
  <rcc rId="182" sId="1">
    <nc r="G155">
      <f>SUM(G157:G158)</f>
    </nc>
  </rcc>
  <rcc rId="183" sId="1">
    <nc r="H155">
      <f>SUM(H157:H158)</f>
    </nc>
  </rcc>
  <rcc rId="184" sId="1" numFmtId="4">
    <nc r="G157">
      <v>42</v>
    </nc>
  </rcc>
  <rcc rId="185" sId="1" numFmtId="4">
    <nc r="H157">
      <v>42.4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" sId="1" odxf="1" dxf="1">
    <nc r="B202" t="inlineStr">
      <is>
        <t>Metai</t>
      </is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2" sId="1" odxf="1" dxf="1">
    <nc r="C202">
      <v>2024</v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3" sId="1" odxf="1" dxf="1">
    <nc r="D202">
      <v>2025</v>
    </nc>
    <odxf>
      <font>
        <sz val="10"/>
        <color rgb="FFFF0000"/>
        <name val="Times New Roman"/>
        <family val="1"/>
        <scheme val="none"/>
      </font>
      <numFmt numFmtId="164" formatCode="0.0"/>
      <fill>
        <patternFill>
          <bgColor theme="0"/>
        </patternFill>
      </fill>
      <alignment vertical="bottom"/>
      <border outline="0">
        <left/>
        <right/>
        <top/>
        <bottom/>
      </border>
    </odxf>
    <ndxf>
      <font>
        <sz val="9"/>
        <color rgb="FFFF0000"/>
        <name val="Times New Roman"/>
        <family val="1"/>
        <scheme val="none"/>
      </font>
      <numFmt numFmtId="0" formatCode="General"/>
      <fill>
        <patternFill>
          <bgColor rgb="FFFFFFCC"/>
        </patternFill>
      </fill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4" sId="1" odxf="1" dxf="1">
    <nc r="E202">
      <v>2026</v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5" sId="1" odxf="1" dxf="1">
    <nc r="B203" t="inlineStr">
      <is>
        <t>1. Savivaldybės biudžetas (įskaitant skolintas lėšas)</t>
      </is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03" start="0" length="0">
    <dxf>
      <font>
        <b/>
        <sz val="9"/>
        <name val="Times New Roman"/>
        <family val="1"/>
        <scheme val="none"/>
      </font>
      <numFmt numFmtId="164" formatCode="0.0"/>
      <fill>
        <patternFill patternType="solid">
          <bgColor rgb="FFFFFFCC"/>
        </patternFill>
      </fill>
      <alignment vertical="bottom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03" start="0" length="0">
    <dxf>
      <font>
        <b/>
        <sz val="9"/>
        <name val="Times New Roman"/>
        <family val="1"/>
        <scheme val="none"/>
      </font>
      <numFmt numFmtId="164" formatCode="0.0"/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03" start="0" length="0">
    <dxf>
      <font>
        <b/>
        <sz val="9"/>
        <name val="Times New Roman"/>
        <family val="1"/>
        <scheme val="none"/>
      </font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56" sId="1" odxf="1" dxf="1">
    <nc r="B204" t="inlineStr">
      <is>
        <t>Iš jo:</t>
      </is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theme="0"/>
        </patternFill>
      </fill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04" start="0" length="0">
    <dxf>
      <font>
        <sz val="9"/>
        <name val="Times New Roman"/>
        <family val="1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04" start="0" length="0">
    <dxf>
      <font>
        <sz val="9"/>
        <name val="Times New Roman"/>
        <family val="1"/>
        <scheme val="none"/>
      </font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04" start="0" length="0">
    <dxf>
      <font>
        <sz val="9"/>
        <name val="Times New Roman"/>
        <family val="1"/>
        <scheme val="none"/>
      </font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57" sId="1" odxf="1" dxf="1">
    <nc r="B205" t="inlineStr">
      <is>
        <t xml:space="preserve">Savivaldybės biudžeto lėšos (nuosavos, be ankstesnių metų likučio) 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05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05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05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58" sId="1" odxf="1" dxf="1">
    <nc r="B206" t="inlineStr">
      <is>
        <t xml:space="preserve">Pajamų įmokos ir kitos pajamos 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06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06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06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59" sId="1" odxf="1" dxf="1">
    <nc r="B207" t="inlineStr">
      <is>
        <t xml:space="preserve">Ankstesnių metų likučiai
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07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07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07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60" sId="1" odxf="1" dxf="1">
    <nc r="B208" t="inlineStr">
      <is>
        <t>Lietuvos Respublikos valstybės biudžeto dotacijos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08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08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08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61" sId="1" odxf="1" dxf="1">
    <nc r="B209" t="inlineStr">
      <is>
        <t>Europos Sąjungos ir kitos tarptautinės finansinės paramos lėšos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09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09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09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62" sId="1">
    <nc r="C207">
      <f>+D12+D18+D24+D30+D36+D42+D48+D54+D60+D66+D72+D78+D84+D90+D141+D146</f>
    </nc>
  </rcc>
  <rcc rId="563" sId="1">
    <nc r="C208">
      <f>+D10+D133+D151+D190</f>
    </nc>
  </rcc>
  <rcc rId="564" sId="1">
    <nc r="C203">
      <f>+C205+C206+C207+C208+C209</f>
    </nc>
  </rcc>
  <rcc rId="565" sId="1">
    <nc r="C209">
      <f>+D152+D134+D128</f>
    </nc>
  </rcc>
  <rfmt sheetId="1" sqref="F204" start="0" length="0">
    <dxf>
      <numFmt numFmtId="164" formatCode="0.0"/>
    </dxf>
  </rfmt>
  <rcc rId="566" sId="1">
    <nc r="C206">
      <f>+D11+D17+D23+D29+D35+D41+D47+D53+D59+D71+D77+D83+D89+D65</f>
    </nc>
  </rcc>
  <rcc rId="567" sId="1">
    <nc r="C205">
      <f>+D9+D16+D22+D28+D34+D40+D46+D52+D58+D64+D70+D76+D82+D88+D94+D99+D105+D115+D120+D126+D140+D145+D150+D157+D163+D168+D173+D178+D184+D189+D132+D110</f>
    </nc>
  </rcc>
  <rcc rId="568" sId="1">
    <nc r="D206">
      <f>+E11+E17+E23+E29+E35+E41+E47+E53+E59+E71+E77+E83+E89+E65</f>
    </nc>
  </rcc>
  <rcc rId="569" sId="1">
    <nc r="D207">
      <f>+E12+E18+E24+E30+E36+E42+E48+E54+E60+E66+E72+E78+E84+E90+E141+E146</f>
    </nc>
  </rcc>
  <rcc rId="570" sId="1">
    <nc r="D209">
      <f>+E152+E134+E128</f>
    </nc>
  </rcc>
  <rcc rId="571" sId="1">
    <nc r="E205">
      <f>+F9+F16+F22+F28+F34+F40+F46+F52+F58+F64+F70+F76+F82+F88+F94+F99+F105+F115+F120+F126+F140+F145+F150+F157+F163+F168+F173+F178+F184+F189+F132+F110</f>
    </nc>
  </rcc>
  <rcc rId="572" sId="1">
    <nc r="E206">
      <f>+F11+F17+F23+F29+F35+F41+F47+F53+F59+F71+F77+F83+F89+F65</f>
    </nc>
  </rcc>
  <rcc rId="573" sId="1">
    <nc r="E207">
      <f>+F12+F18+F24+F30+F36+F42+F48+F54+F60+F66+F72+F78+F84+F90+F141+F146</f>
    </nc>
  </rcc>
  <rcc rId="574" sId="1">
    <nc r="E209">
      <f>+F152+F134+F128</f>
    </nc>
  </rcc>
  <rcc rId="575" sId="1">
    <nc r="D203">
      <f>+D205+D206+D207+D208+D209</f>
    </nc>
  </rcc>
  <rcc rId="576" sId="1">
    <nc r="E203">
      <f>+E205+E206+E207+E208+E209</f>
    </nc>
  </rcc>
  <rfmt sheetId="1" sqref="G202" start="0" length="0">
    <dxf>
      <numFmt numFmtId="164" formatCode="0.0"/>
    </dxf>
  </rfmt>
  <rcc rId="577" sId="1">
    <nc r="D208">
      <f>+E10+E133+E151+E190+E127</f>
    </nc>
  </rcc>
  <rcc rId="578" sId="1">
    <nc r="D205">
      <f>E9+E22+E28+E34+E40+E46+E52+E58+E64+E70+E76+E82+E88+E94+E99+E105+E110+E115+E120+E126+E132+E157+E163+E168+E173+E178+E184+E189</f>
    </nc>
  </rcc>
  <rcc rId="579" sId="1">
    <oc r="E7">
      <f>SUM(E9:E12)</f>
    </oc>
    <nc r="E7">
      <f>SUM(E9:E12)</f>
    </nc>
  </rcc>
  <rcc rId="580" sId="1">
    <oc r="E20">
      <f>SUM(E22:E24)</f>
    </oc>
    <nc r="E20">
      <f>SUM(E22:E24)</f>
    </nc>
  </rcc>
  <rcc rId="581" sId="1">
    <oc r="E26">
      <f>SUM(E28:E30)</f>
    </oc>
    <nc r="E26">
      <f>SUM(E28:E30)</f>
    </nc>
  </rcc>
  <rcc rId="582" sId="1">
    <oc r="E32">
      <f>SUM(E34:E36)</f>
    </oc>
    <nc r="E32">
      <f>SUM(E34:E36)</f>
    </nc>
  </rcc>
  <rcc rId="583" sId="1">
    <oc r="E38">
      <f>SUM(E40:E42)</f>
    </oc>
    <nc r="E38">
      <f>SUM(E40:E42)</f>
    </nc>
  </rcc>
  <rcc rId="584" sId="1">
    <oc r="E44">
      <f>SUM(E46:E48)</f>
    </oc>
    <nc r="E44">
      <f>SUM(E46:E48)</f>
    </nc>
  </rcc>
  <rcc rId="585" sId="1">
    <oc r="E50">
      <f>SUM(E52:E53)</f>
    </oc>
    <nc r="E50">
      <f>SUM(E52:E54)</f>
    </nc>
  </rcc>
  <rcc rId="586" sId="1">
    <oc r="E74">
      <f>SUM(E76:E77)</f>
    </oc>
    <nc r="E74">
      <f>SUM(E76:E78)</f>
    </nc>
  </rcc>
  <rfmt sheetId="1" sqref="F203" start="0" length="0">
    <dxf>
      <numFmt numFmtId="164" formatCode="0.0"/>
    </dxf>
  </rfmt>
  <rcc rId="587" sId="1">
    <oc r="F44">
      <f>SUM(F46:F48)</f>
    </oc>
    <nc r="F44">
      <f>SUM(F46:F48)</f>
    </nc>
  </rcc>
  <rcc rId="588" sId="1">
    <oc r="F32">
      <f>SUM(F34:F36)</f>
    </oc>
    <nc r="F32">
      <f>SUM(F34:F36)</f>
    </nc>
  </rcc>
  <rcc rId="589" sId="1">
    <oc r="F7">
      <f>SUM(F9:F12)</f>
    </oc>
    <nc r="F7">
      <f>SUM(F9:F12)</f>
    </nc>
  </rcc>
  <rcc rId="590" sId="1">
    <oc r="F14">
      <f>SUM(F16:F18)</f>
    </oc>
    <nc r="F14">
      <f>SUM(F16:F18)</f>
    </nc>
  </rcc>
  <rcc rId="591" sId="1">
    <oc r="F20">
      <f>SUM(F22:F24)</f>
    </oc>
    <nc r="F20">
      <f>SUM(F22:F24)</f>
    </nc>
  </rcc>
  <rcc rId="592" sId="1">
    <oc r="F26">
      <f>SUM(F28:F30)</f>
    </oc>
    <nc r="F26">
      <f>SUM(F28:F30)</f>
    </nc>
  </rcc>
  <rcc rId="593" sId="1">
    <oc r="F38">
      <f>SUM(F40:F42)</f>
    </oc>
    <nc r="F38">
      <f>SUM(F40:F42)</f>
    </nc>
  </rcc>
  <rcc rId="594" sId="1">
    <oc r="F50">
      <f>SUM(F52:F53)</f>
    </oc>
    <nc r="F50">
      <f>SUM(F52:F54)</f>
    </nc>
  </rcc>
  <rcc rId="595" sId="1">
    <oc r="F56">
      <f>SUM(F58:F60)</f>
    </oc>
    <nc r="F56">
      <f>SUM(F58:F60)</f>
    </nc>
  </rcc>
  <rcc rId="596" sId="1">
    <oc r="F62">
      <f>SUM(F64:F66)</f>
    </oc>
    <nc r="F62">
      <f>SUM(F64:F66)</f>
    </nc>
  </rcc>
  <rcc rId="597" sId="1">
    <oc r="F68">
      <f>SUM(F70:F72)</f>
    </oc>
    <nc r="F68">
      <f>SUM(F70:F72)</f>
    </nc>
  </rcc>
  <rcc rId="598" sId="1">
    <oc r="F74">
      <f>SUM(F76:F77)</f>
    </oc>
    <nc r="F74">
      <f>SUM(F76:F78)</f>
    </nc>
  </rcc>
  <rcc rId="599" sId="1">
    <oc r="F80">
      <f>SUM(F82:F84)</f>
    </oc>
    <nc r="F80">
      <f>SUM(F82:F84)</f>
    </nc>
  </rcc>
  <rcc rId="600" sId="1">
    <oc r="F86">
      <f>SUM(F88:F90)</f>
    </oc>
    <nc r="F86">
      <f>SUM(F88:F90)</f>
    </nc>
  </rcc>
  <rcc rId="601" sId="1">
    <oc r="F92">
      <f>SUM(F94:F95)</f>
    </oc>
    <nc r="F92">
      <f>SUM(F94:F95)</f>
    </nc>
  </rcc>
  <rcc rId="602" sId="1">
    <oc r="F124">
      <f>SUM(F126:F128)</f>
    </oc>
    <nc r="F124">
      <f>SUM(F126:F128)</f>
    </nc>
  </rcc>
  <rcc rId="603" sId="1">
    <oc r="F130">
      <f>SUM(F132:F135)</f>
    </oc>
    <nc r="F130">
      <f>SUM(F132:F135)</f>
    </nc>
  </rcc>
  <rcc rId="604" sId="1">
    <nc r="E208">
      <f>+F10+F133+F151+F190+F127</f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6" sId="1" numFmtId="4">
    <nc r="F146">
      <v>4.3</v>
    </nc>
  </rcc>
  <rcc rId="187" sId="1">
    <nc r="E143">
      <f>SUM(E145:E146)</f>
    </nc>
  </rcc>
  <rcc rId="188" sId="1">
    <nc r="F143">
      <f>SUM(F145:F146)</f>
    </nc>
  </rcc>
  <rcc rId="189" sId="1">
    <nc r="G143">
      <f>SUM(G145:G146)</f>
    </nc>
  </rcc>
  <rcc rId="190" sId="1">
    <nc r="H143">
      <f>SUM(H145:H146)</f>
    </nc>
  </rcc>
  <rcc rId="191" sId="1" numFmtId="4">
    <nc r="G146">
      <v>4.5</v>
    </nc>
  </rcc>
  <rcc rId="192" sId="1" numFmtId="4">
    <nc r="H146">
      <v>4.5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" sId="1">
    <nc r="F113">
      <f>SUM(F115:F116)</f>
    </nc>
  </rcc>
  <rcc rId="194" sId="1">
    <nc r="G113">
      <f>SUM(G115:G116)</f>
    </nc>
  </rcc>
  <rcc rId="195" sId="1">
    <nc r="H113">
      <f>SUM(H115:H116)</f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6" sId="1" numFmtId="4">
    <nc r="F10">
      <v>46</v>
    </nc>
  </rcc>
  <rcc rId="197" sId="1" numFmtId="4">
    <nc r="F9">
      <v>1493.5</v>
    </nc>
  </rcc>
  <rcc rId="198" sId="1" numFmtId="4">
    <nc r="F11">
      <v>1.8</v>
    </nc>
  </rcc>
  <rcc rId="199" sId="1" numFmtId="4">
    <nc r="F12">
      <v>102.4</v>
    </nc>
  </rcc>
  <rcc rId="200" sId="1">
    <nc r="F7">
      <f>SUM(F9:F12)</f>
    </nc>
  </rcc>
  <rcc rId="201" sId="1">
    <nc r="G7">
      <f>SUM(G9:G12)</f>
    </nc>
  </rcc>
  <rcc rId="202" sId="1">
    <nc r="H7">
      <f>SUM(H9:H12)</f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" sId="1" numFmtId="4">
    <nc r="F17">
      <v>0.8</v>
    </nc>
  </rcc>
  <rcc rId="204" sId="1" numFmtId="4">
    <oc r="F11">
      <v>1.8</v>
    </oc>
    <nc r="F11">
      <v>1</v>
    </nc>
  </rcc>
  <rcc rId="205" sId="1">
    <nc r="F14">
      <f>SUM(F16:F18)</f>
    </nc>
  </rcc>
  <rcc rId="206" sId="1">
    <nc r="G14">
      <f>SUM(G16:G18)</f>
    </nc>
  </rcc>
  <rcc rId="207" sId="1">
    <nc r="H14">
      <f>SUM(H16:H18)</f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6:F18">
    <dxf>
      <fill>
        <patternFill>
          <bgColor rgb="FFFF0000"/>
        </patternFill>
      </fill>
    </dxf>
  </rfmt>
  <rfmt sheetId="1" sqref="F17">
    <dxf>
      <fill>
        <patternFill patternType="none">
          <bgColor auto="1"/>
        </patternFill>
      </fill>
    </dxf>
  </rfmt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" sId="1" numFmtId="4">
    <nc r="F22">
      <v>210.2</v>
    </nc>
  </rcc>
  <rcc rId="209" sId="1" numFmtId="4">
    <nc r="F23">
      <v>1</v>
    </nc>
  </rcc>
  <rcc rId="210" sId="1" numFmtId="4">
    <nc r="F24">
      <v>5.6</v>
    </nc>
  </rcc>
  <rcc rId="211" sId="1">
    <nc r="F20">
      <f>SUM(F22:F24)</f>
    </nc>
  </rcc>
  <rcc rId="212" sId="1">
    <nc r="G20">
      <f>SUM(G22:G24)</f>
    </nc>
  </rcc>
  <rcc rId="213" sId="1">
    <nc r="H20">
      <f>SUM(H22:H24)</f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4" sId="1" numFmtId="4">
    <nc r="F28">
      <v>271.10000000000002</v>
    </nc>
  </rcc>
  <rcc rId="215" sId="1" numFmtId="4">
    <nc r="F29">
      <v>4.5</v>
    </nc>
  </rcc>
  <rcc rId="216" sId="1" numFmtId="4">
    <nc r="F30">
      <v>6.6</v>
    </nc>
  </rcc>
  <rcc rId="217" sId="1">
    <nc r="F26">
      <f>SUM(F28:F30)</f>
    </nc>
  </rcc>
  <rcc rId="218" sId="1">
    <nc r="G26">
      <f>SUM(G28:G30)</f>
    </nc>
  </rcc>
  <rcc rId="219" sId="1">
    <nc r="H26">
      <f>SUM(H28:H30)</f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" sId="1" numFmtId="4">
    <nc r="F34">
      <v>323.7</v>
    </nc>
  </rcc>
  <rcc rId="221" sId="1" numFmtId="4">
    <nc r="F35">
      <v>6</v>
    </nc>
  </rcc>
  <rcc rId="222" sId="1" numFmtId="4">
    <nc r="F36">
      <v>23.2</v>
    </nc>
  </rcc>
  <rcc rId="223" sId="1">
    <nc r="F32">
      <f>SUM(F34:F36)</f>
    </nc>
  </rcc>
  <rcc rId="224" sId="1">
    <nc r="G32">
      <f>SUM(G34:G36)</f>
    </nc>
  </rcc>
  <rcc rId="225" sId="1">
    <nc r="H32">
      <f>SUM(H34:H36)</f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" sId="1" numFmtId="4">
    <nc r="F40">
      <v>200.1</v>
    </nc>
  </rcc>
  <rcc rId="227" sId="1" numFmtId="4">
    <nc r="F41">
      <v>1</v>
    </nc>
  </rcc>
  <rcc rId="228" sId="1" numFmtId="4">
    <nc r="F42">
      <v>1.4</v>
    </nc>
  </rcc>
  <rcc rId="229" sId="1">
    <nc r="F38">
      <f>SUM(F40:F42)</f>
    </nc>
  </rcc>
  <rcc rId="230" sId="1">
    <nc r="G38">
      <f>SUM(G40:G42)</f>
    </nc>
  </rcc>
  <rcc rId="231" sId="1">
    <nc r="H38">
      <f>SUM(H40:H42)</f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" sId="1" numFmtId="4">
    <nc r="F46">
      <v>246</v>
    </nc>
  </rcc>
  <rcc rId="233" sId="1" numFmtId="4">
    <nc r="F47">
      <v>4</v>
    </nc>
  </rcc>
  <rcc rId="234" sId="1" numFmtId="4">
    <nc r="F48">
      <v>10.5</v>
    </nc>
  </rcc>
  <rcc rId="235" sId="1">
    <nc r="F44">
      <f>SUM(F46:F47)</f>
    </nc>
  </rcc>
  <rcc rId="236" sId="1">
    <nc r="G44">
      <f>SUM(G46:G47)</f>
    </nc>
  </rcc>
  <rcc rId="237" sId="1">
    <nc r="H44">
      <f>SUM(H46:H47)</f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4DBC077-ADE3-4132-9C13-8C1497F83596}" action="delete"/>
  <rcv guid="{A4DBC077-ADE3-4132-9C13-8C1497F83596}" action="add"/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" sId="1" numFmtId="4">
    <nc r="F52">
      <v>197.5</v>
    </nc>
  </rcc>
  <rcc rId="239" sId="1" numFmtId="4">
    <nc r="F53">
      <v>0.5</v>
    </nc>
  </rcc>
  <rcc rId="240" sId="1" numFmtId="4">
    <nc r="F54">
      <v>201.4</v>
    </nc>
  </rcc>
  <rcc rId="241" sId="1">
    <nc r="F50">
      <f>SUM(F52:F53)</f>
    </nc>
  </rcc>
  <rcc rId="242" sId="1">
    <nc r="G50">
      <f>SUM(G52:G53)</f>
    </nc>
  </rcc>
  <rcc rId="243" sId="1">
    <nc r="H50">
      <f>SUM(H52:H53)</f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" sId="1" numFmtId="4">
    <nc r="F58">
      <v>229.5</v>
    </nc>
  </rcc>
  <rcc rId="245" sId="1" numFmtId="4">
    <nc r="F59">
      <v>2.2999999999999998</v>
    </nc>
  </rcc>
  <rcc rId="246" sId="1" numFmtId="4">
    <nc r="F60">
      <v>25</v>
    </nc>
  </rcc>
  <rcc rId="247" sId="1">
    <nc r="F56">
      <f>SUM(F58:F60)</f>
    </nc>
  </rcc>
  <rcc rId="248" sId="1">
    <nc r="G56">
      <f>SUM(G58:G60)</f>
    </nc>
  </rcc>
  <rcc rId="249" sId="1">
    <nc r="H56">
      <f>SUM(H58:H60)</f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0" sId="1" numFmtId="4">
    <nc r="F64">
      <v>200.4</v>
    </nc>
  </rcc>
  <rcc rId="251" sId="1" numFmtId="4">
    <nc r="F65">
      <v>1.8</v>
    </nc>
  </rcc>
  <rcc rId="252" sId="1" numFmtId="4">
    <nc r="F66">
      <v>1</v>
    </nc>
  </rcc>
  <rcc rId="253" sId="1">
    <nc r="F62">
      <f>SUM(F64:F66)</f>
    </nc>
  </rcc>
  <rcc rId="254" sId="1">
    <nc r="G62">
      <f>SUM(G64:G66)</f>
    </nc>
  </rcc>
  <rcc rId="255" sId="1">
    <nc r="H62">
      <f>SUM(H64:H66)</f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1" numFmtId="4">
    <oc r="F60">
      <v>25</v>
    </oc>
    <nc r="F60">
      <v>21.2</v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7" sId="1" numFmtId="4">
    <nc r="F70">
      <v>210.5</v>
    </nc>
  </rcc>
  <rcc rId="258" sId="1" numFmtId="4">
    <nc r="F71">
      <v>3.8</v>
    </nc>
  </rcc>
  <rcc rId="259" sId="1" numFmtId="4">
    <nc r="F72">
      <v>2.5</v>
    </nc>
  </rcc>
  <rcc rId="260" sId="1">
    <nc r="F68">
      <f>SUM(F70:F72)</f>
    </nc>
  </rcc>
  <rcc rId="261" sId="1">
    <nc r="G68">
      <f>SUM(G70:G72)</f>
    </nc>
  </rcc>
  <rcc rId="262" sId="1">
    <nc r="H68">
      <f>SUM(H70:H72)</f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3" sId="1" numFmtId="4">
    <nc r="F76">
      <v>171.4</v>
    </nc>
  </rcc>
  <rcc rId="264" sId="1" numFmtId="4">
    <nc r="F77">
      <v>1</v>
    </nc>
  </rcc>
  <rcc rId="265" sId="1" numFmtId="4">
    <nc r="F78">
      <v>0.9</v>
    </nc>
  </rcc>
  <rcc rId="266" sId="1">
    <nc r="F74">
      <f>SUM(F76:F77)</f>
    </nc>
  </rcc>
  <rcc rId="267" sId="1">
    <nc r="G74">
      <f>SUM(G76:G77)</f>
    </nc>
  </rcc>
  <rcc rId="268" sId="1">
    <nc r="H74">
      <f>SUM(H76:H77)</f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" sId="1" numFmtId="4">
    <nc r="F84">
      <v>1</v>
    </nc>
  </rcc>
  <rcc rId="270" sId="1" numFmtId="4">
    <nc r="F82">
      <v>216.8</v>
    </nc>
  </rcc>
  <rcc rId="271" sId="1" numFmtId="4">
    <nc r="F83">
      <v>2</v>
    </nc>
  </rcc>
  <rcc rId="272" sId="1">
    <nc r="F80">
      <f>SUM(F82:F84)</f>
    </nc>
  </rcc>
  <rcc rId="273" sId="1">
    <nc r="G80">
      <f>SUM(G82:G84)</f>
    </nc>
  </rcc>
  <rcc rId="274" sId="1">
    <nc r="H80">
      <f>SUM(H82:H84)</f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" sId="1" numFmtId="4">
    <nc r="F88">
      <v>187.5</v>
    </nc>
  </rcc>
  <rcc rId="276" sId="1" numFmtId="4">
    <nc r="F89">
      <v>17</v>
    </nc>
  </rcc>
  <rcc rId="277" sId="1" numFmtId="4">
    <nc r="F90">
      <v>7.3</v>
    </nc>
  </rcc>
  <rcc rId="278" sId="1">
    <nc r="F86">
      <f>SUM(F88:F90)</f>
    </nc>
  </rcc>
  <rcc rId="279" sId="1">
    <nc r="G86">
      <f>SUM(G88:G90)</f>
    </nc>
  </rcc>
  <rcc rId="280" sId="1">
    <nc r="H86">
      <f>SUM(H88:H90)</f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1" sId="1" numFmtId="4">
    <nc r="F99">
      <v>196.5</v>
    </nc>
  </rcc>
  <rcc rId="282" sId="1">
    <nc r="F97">
      <f>SUM(F99:F100)</f>
    </nc>
  </rcc>
  <rcc rId="283" sId="1">
    <nc r="G97">
      <f>SUM(G99:G100)</f>
    </nc>
  </rcc>
  <rcc rId="284" sId="1">
    <nc r="H97">
      <f>SUM(H99:H100)</f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5" sId="1" numFmtId="4">
    <nc r="G99">
      <v>203.8</v>
    </nc>
  </rcc>
  <rcc rId="286" sId="1" numFmtId="4">
    <nc r="H99">
      <v>206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4DBC077-ADE3-4132-9C13-8C1497F83596}" action="delete"/>
  <rcv guid="{A4DBC077-ADE3-4132-9C13-8C1497F83596}" action="add"/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" sId="1">
    <oc r="F219">
      <f>+F216+F212+F208+F202+F197+F187+F182+F176+F171+F166+F161+F148+F143+F138+F124+F118+F113+F108+F103+F97+F92+F86+F80+F74+F68+F62+F56+F50+F44+F38+F32+F26+F20+F14+F7+F192+F155+F130</f>
    </oc>
    <nc r="F219">
      <f>+F216+F212+F208+F202+F197+F187+F182+F176+F171+F166+F161+F148+F143+F138+F124+F118+F113+F108+F103+F97+F92+F86+F80+F74+F68+F62+F56+F50+F44+F38+F32+F26+F20+F14+F7+F192+F155+F130</f>
    </nc>
  </rcc>
  <rfmt sheetId="1" sqref="K19" start="0" length="0">
    <dxf>
      <numFmt numFmtId="164" formatCode="0.0"/>
    </dxf>
  </rfmt>
  <rfmt sheetId="1" sqref="K18" start="0" length="0">
    <dxf>
      <numFmt numFmtId="164" formatCode="0.0"/>
    </dxf>
  </rfmt>
  <rcc rId="288" sId="1">
    <nc r="K18">
      <f>SUM(F11+F23+F29+F35+F41+F47+F53+F59+F65+F71+F77+F83+F89)+F17</f>
    </nc>
  </rcc>
  <rcc rId="289" sId="1">
    <nc r="K19">
      <f>SUM(F12+F24+F30+F36+F42+F48+F54+F60+F66+F72+F78+F84+F90+F146+F141)</f>
    </nc>
  </rcc>
  <rfmt sheetId="1" sqref="K17" start="0" length="0">
    <dxf>
      <numFmt numFmtId="164" formatCode="0.0"/>
    </dxf>
  </rfmt>
  <rcc rId="290" sId="1">
    <nc r="K17">
      <f>SUM(F22+F28+F34+F40+F46+F52+F58+F64+F70+F76+F82+F88+F16)</f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1" sId="1">
    <oc r="K17">
      <f>SUM(F22+F28+F34+F40+F46+F52+F58+F64+F70+F76+F82+F88+F16)</f>
    </oc>
    <nc r="K17">
      <f>SUM(F22+F28+F34+F40+F46+F52+F58+F64+F70+F76+F82+F88+F16+F9+F99)</f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2" sId="1">
    <oc r="K17">
      <f>SUM(F22+F28+F34+F40+F46+F52+F58+F64+F70+F76+F82+F88+F16+F9+F99)</f>
    </oc>
    <nc r="K17">
      <f>SUM(F22+F28+F34+F40+F46+F52+F58+F64+F70+F76+F82+F88+F16+F9+F99)</f>
    </nc>
  </rcc>
  <rcc rId="293" sId="1">
    <oc r="K19">
      <f>SUM(F12+F24+F30+F36+F42+F48+F54+F60+F66+F72+F78+F84+F90+F146+F141)</f>
    </oc>
    <nc r="K19">
      <f>SUM(F12+F24+F30+F36+F42+F48+F54+F60+F66+F72+F78+F84+F90+F146+F141)</f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4" sId="1" odxf="1" dxf="1">
    <nc r="M17">
      <f>SUM(F7+F14+F20+F26+F32+F38+F44+F50+F56+F62+F68+F74+F80+F86+F97)</f>
    </nc>
    <odxf>
      <numFmt numFmtId="0" formatCode="General"/>
    </odxf>
    <ndxf>
      <numFmt numFmtId="164" formatCode="0.0"/>
    </ndxf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5" sId="1">
    <oc r="K19">
      <f>SUM(F12+F24+F30+F36+F42+F48+F54+F60+F66+F72+F78+F84+F90+F146+F141)</f>
    </oc>
    <nc r="K19">
      <f>SUM(F12+F24+F30+F36+F42+F48+F54+F60+F66+F72+F78+F84+F90+F146+F141)</f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" sId="1">
    <oc r="K17">
      <f>SUM(F22+F28+F34+F40+F46+F52+F58+F64+F70+F76+F82+F88+F16+F9+F99)</f>
    </oc>
    <nc r="K17">
      <f>SUM(F22+F28+F34+F40+F46+F52+F58+F64+F70+F76+F82+F88+F16+F9+F99)</f>
    </nc>
  </rcc>
  <rcc rId="297" sId="1">
    <oc r="F20">
      <f>SUM(F22:F24)</f>
    </oc>
    <nc r="F20">
      <f>SUM(F22:F24)</f>
    </nc>
  </rcc>
  <rcc rId="298" sId="1">
    <oc r="F26">
      <f>SUM(F28:F30)</f>
    </oc>
    <nc r="F26">
      <f>SUM(F28:F30)</f>
    </nc>
  </rcc>
  <rcc rId="299" sId="1">
    <oc r="F32">
      <f>SUM(F34:F36)</f>
    </oc>
    <nc r="F32">
      <f>SUM(F34:F36)</f>
    </nc>
  </rcc>
  <rcc rId="300" sId="1">
    <oc r="F38">
      <f>SUM(F40:F42)</f>
    </oc>
    <nc r="F38">
      <f>SUM(F40:F42)</f>
    </nc>
  </rcc>
  <rcc rId="301" sId="1">
    <oc r="F44">
      <f>SUM(F46:F47)</f>
    </oc>
    <nc r="F44">
      <f>SUM(F46:F48)</f>
    </nc>
  </rcc>
  <rcc rId="302" sId="1">
    <oc r="F50">
      <f>SUM(F52:F53)</f>
    </oc>
    <nc r="F50">
      <f>SUM(F52:F54)</f>
    </nc>
  </rcc>
  <rcc rId="303" sId="1">
    <oc r="F56">
      <f>SUM(F58:F60)</f>
    </oc>
    <nc r="F56">
      <f>SUM(F58:F60)</f>
    </nc>
  </rcc>
  <rcc rId="304" sId="1">
    <oc r="F74">
      <f>SUM(F76:F77)</f>
    </oc>
    <nc r="F74">
      <f>SUM(F76:F78)</f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5" sId="1" numFmtId="4">
    <nc r="G9">
      <v>1549.2</v>
    </nc>
  </rcc>
  <rcc rId="306" sId="1" numFmtId="4">
    <nc r="G10">
      <v>47.7</v>
    </nc>
  </rcc>
  <rcc rId="307" sId="1" numFmtId="4">
    <nc r="G11">
      <v>1.1000000000000001</v>
    </nc>
  </rcc>
  <rcc rId="308" sId="1" numFmtId="4">
    <nc r="G12">
      <v>106.2</v>
    </nc>
  </rcc>
  <rcc rId="309" sId="1" numFmtId="4">
    <nc r="H9">
      <v>1565.6</v>
    </nc>
  </rcc>
  <rcc rId="310" sId="1" numFmtId="4">
    <nc r="H10">
      <v>48.2</v>
    </nc>
  </rcc>
  <rcc rId="311" sId="1" numFmtId="4">
    <nc r="H11">
      <v>1.1000000000000001</v>
    </nc>
  </rcc>
  <rcc rId="312" sId="1" numFmtId="4">
    <nc r="H12">
      <v>107.3</v>
    </nc>
  </rcc>
  <rcv guid="{917BE945-19D7-4B99-999B-F8FF73E2ADD5}" action="delete"/>
  <rcv guid="{917BE945-19D7-4B99-999B-F8FF73E2ADD5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3" sId="1" numFmtId="4">
    <nc r="G17">
      <v>0.8</v>
    </nc>
  </rcc>
  <rcc rId="314" sId="1" numFmtId="4">
    <nc r="H17">
      <v>0.8</v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5" sId="1" numFmtId="4">
    <nc r="G22">
      <v>218</v>
    </nc>
  </rcc>
  <rcc rId="316" sId="1" numFmtId="4">
    <nc r="G23">
      <v>1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7" sId="1" numFmtId="4">
    <nc r="G24">
      <v>5.8</v>
    </nc>
  </rcc>
  <rcc rId="318" sId="1" numFmtId="4">
    <nc r="H22">
      <v>220.3</v>
    </nc>
  </rcc>
  <rcc rId="319" sId="1" numFmtId="4">
    <nc r="H23">
      <v>1</v>
    </nc>
  </rcc>
  <rcc rId="320" sId="1" numFmtId="4">
    <nc r="H24">
      <v>5.9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4DBC077-ADE3-4132-9C13-8C1497F83596}" action="delete"/>
  <rcv guid="{A4DBC077-ADE3-4132-9C13-8C1497F83596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1" sId="1" numFmtId="4">
    <nc r="G28">
      <v>281.2</v>
    </nc>
  </rcc>
  <rcc rId="322" sId="1" numFmtId="4">
    <nc r="G29">
      <v>4.7</v>
    </nc>
  </rcc>
  <rcc rId="323" sId="1" numFmtId="4">
    <nc r="G30">
      <v>6.9</v>
    </nc>
  </rcc>
  <rcc rId="324" sId="1" numFmtId="4">
    <nc r="H28">
      <v>284.2</v>
    </nc>
  </rcc>
  <rcc rId="325" sId="1" numFmtId="4">
    <nc r="H29">
      <v>4.7</v>
    </nc>
  </rcc>
  <rcc rId="326" sId="1" numFmtId="4">
    <nc r="H30">
      <v>7</v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" sId="1" numFmtId="4">
    <nc r="G34">
      <v>335.8</v>
    </nc>
  </rcc>
  <rcc rId="328" sId="1" numFmtId="4">
    <nc r="H34">
      <v>339.4</v>
    </nc>
  </rcc>
  <rcc rId="329" sId="1" numFmtId="4">
    <nc r="G35">
      <v>6.2</v>
    </nc>
  </rcc>
  <rcc rId="330" sId="1" numFmtId="4">
    <nc r="H35">
      <v>6.3</v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1" sId="1" numFmtId="4">
    <nc r="G36">
      <v>24.1</v>
    </nc>
  </rcc>
  <rcc rId="332" sId="1" numFmtId="4">
    <nc r="H36">
      <v>24.4</v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" sId="1" numFmtId="4">
    <nc r="G40">
      <v>207.6</v>
    </nc>
  </rcc>
  <rcc rId="334" sId="1" numFmtId="4">
    <nc r="G41">
      <v>1</v>
    </nc>
  </rcc>
  <rcc rId="335" sId="1" numFmtId="4">
    <nc r="G42">
      <v>1.5</v>
    </nc>
  </rcc>
  <rcc rId="336" sId="1" numFmtId="4">
    <nc r="H40">
      <v>209.8</v>
    </nc>
  </rcc>
  <rcc rId="337" sId="1" numFmtId="4">
    <nc r="H41">
      <v>1</v>
    </nc>
  </rcc>
  <rcc rId="338" sId="1" numFmtId="4">
    <nc r="H42">
      <v>1.5</v>
    </nc>
  </rcc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" sId="1" numFmtId="4">
    <nc r="G46">
      <v>255.2</v>
    </nc>
  </rcc>
  <rcc rId="340" sId="1" numFmtId="4">
    <nc r="G47">
      <v>4.0999999999999996</v>
    </nc>
  </rcc>
  <rcc rId="341" sId="1" numFmtId="4">
    <nc r="G48">
      <v>10.9</v>
    </nc>
  </rcc>
  <rcc rId="342" sId="1" numFmtId="4">
    <nc r="H46">
      <v>257.89999999999998</v>
    </nc>
  </rcc>
  <rcc rId="343" sId="1" numFmtId="4">
    <nc r="H47">
      <v>4.0999999999999996</v>
    </nc>
  </rcc>
  <rcc rId="344" sId="1" numFmtId="4">
    <nc r="H48">
      <v>11</v>
    </nc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5" sId="1" numFmtId="4">
    <nc r="G52">
      <v>204.9</v>
    </nc>
  </rcc>
  <rcc rId="346" sId="1" numFmtId="4">
    <nc r="G53">
      <v>0.5</v>
    </nc>
  </rcc>
  <rcc rId="347" sId="1" numFmtId="4">
    <nc r="G54">
      <v>208.9</v>
    </nc>
  </rcc>
  <rcc rId="348" sId="1" numFmtId="4">
    <nc r="H52">
      <v>207.1</v>
    </nc>
  </rcc>
  <rcc rId="349" sId="1" numFmtId="4">
    <nc r="H53">
      <v>0.5</v>
    </nc>
  </rcc>
  <rcc rId="350" sId="1" numFmtId="4">
    <nc r="H54">
      <v>211.1</v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1" sId="1" numFmtId="4">
    <nc r="G58">
      <v>238.1</v>
    </nc>
  </rcc>
  <rcc rId="352" sId="1" numFmtId="4">
    <nc r="G59">
      <v>2.4</v>
    </nc>
  </rcc>
  <rcc rId="353" sId="1" numFmtId="4">
    <nc r="G60">
      <v>22</v>
    </nc>
  </rcc>
  <rcc rId="354" sId="1" numFmtId="4">
    <nc r="H58">
      <v>240.6</v>
    </nc>
  </rcc>
  <rcc rId="355" sId="1" numFmtId="4">
    <nc r="H59">
      <v>2.4</v>
    </nc>
  </rcc>
  <rcc rId="356" sId="1" numFmtId="4">
    <nc r="H60">
      <v>22.2</v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" sId="1" numFmtId="4">
    <nc r="G64">
      <v>207.9</v>
    </nc>
  </rcc>
  <rcc rId="358" sId="1" numFmtId="4">
    <nc r="G65">
      <v>1.9</v>
    </nc>
  </rcc>
  <rcc rId="359" sId="1" numFmtId="4">
    <nc r="G66">
      <v>1</v>
    </nc>
  </rcc>
  <rcc rId="360" sId="1" numFmtId="4">
    <nc r="H64">
      <v>210.1</v>
    </nc>
  </rcc>
  <rcc rId="361" sId="1" numFmtId="4">
    <nc r="H65">
      <v>1.9</v>
    </nc>
  </rcc>
  <rcc rId="362" sId="1" numFmtId="4">
    <nc r="H66">
      <v>1</v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3" sId="1" numFmtId="4">
    <nc r="G70">
      <v>218.4</v>
    </nc>
  </rcc>
  <rcc rId="364" sId="1" numFmtId="4">
    <nc r="G71">
      <v>3.9</v>
    </nc>
  </rcc>
  <rcc rId="365" sId="1" numFmtId="4">
    <nc r="G72">
      <v>2.6</v>
    </nc>
  </rcc>
  <rcc rId="366" sId="1" numFmtId="4">
    <nc r="H70">
      <v>220.7</v>
    </nc>
  </rcc>
  <rcc rId="367" sId="1" numFmtId="4">
    <nc r="H71">
      <v>3.9</v>
    </nc>
  </rcc>
  <rcc rId="368" sId="1" numFmtId="4">
    <nc r="H72">
      <v>2.6</v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" sId="1" numFmtId="4">
    <nc r="G76">
      <v>177.8</v>
    </nc>
  </rcc>
  <rcc rId="370" sId="1" numFmtId="4">
    <nc r="G77">
      <v>1</v>
    </nc>
  </rcc>
  <rcc rId="371" sId="1" numFmtId="4">
    <nc r="G78">
      <v>0.9</v>
    </nc>
  </rcc>
  <rcc rId="372" sId="1" numFmtId="4">
    <nc r="H76">
      <v>179.7</v>
    </nc>
  </rcc>
  <rcc rId="373" sId="1" numFmtId="4">
    <nc r="H77">
      <v>1</v>
    </nc>
  </rcc>
  <rcc rId="374" sId="1" numFmtId="4">
    <nc r="H78">
      <v>0.9</v>
    </nc>
  </rcc>
  <rcc rId="375" sId="1" numFmtId="4">
    <nc r="G82">
      <v>224.9</v>
    </nc>
  </rcc>
  <rcc rId="376" sId="1" numFmtId="4">
    <nc r="G83">
      <v>2.1</v>
    </nc>
  </rcc>
  <rcc rId="377" sId="1" numFmtId="4">
    <nc r="G84">
      <v>1</v>
    </nc>
  </rcc>
  <rcc rId="378" sId="1" numFmtId="4">
    <nc r="H82">
      <v>227.3</v>
    </nc>
  </rcc>
  <rcc rId="379" sId="1" numFmtId="4">
    <nc r="H83">
      <v>2.1</v>
    </nc>
  </rcc>
  <rcc rId="380" sId="1" numFmtId="4">
    <nc r="H84">
      <v>1</v>
    </nc>
  </rcc>
  <rcc rId="381" sId="1" numFmtId="4">
    <nc r="G88">
      <v>194.5</v>
    </nc>
  </rcc>
  <rcc rId="382" sId="1" numFmtId="4">
    <nc r="H88">
      <v>196.6</v>
    </nc>
  </rcc>
  <rcc rId="383" sId="1" numFmtId="4">
    <nc r="G89">
      <v>17.600000000000001</v>
    </nc>
  </rcc>
  <rcc rId="384" sId="1" numFmtId="4">
    <nc r="H89">
      <v>17.8</v>
    </nc>
  </rcc>
  <rcc rId="385" sId="1" numFmtId="4">
    <nc r="G90">
      <v>7.6</v>
    </nc>
  </rcc>
  <rcc rId="386" sId="1" numFmtId="4">
    <nc r="H90">
      <v>7.7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05" sId="1" ref="H1:H1048576" action="deleteCol">
    <rfmt sheetId="1" xfDxf="1" sqref="H1:H1048576" start="0" length="0">
      <dxf>
        <font>
          <sz val="10"/>
          <name val="Times New Roman"/>
          <family val="1"/>
          <scheme val="none"/>
        </font>
      </dxf>
    </rfmt>
    <rfmt sheetId="1" sqref="H9" start="0" length="0">
      <dxf>
        <font>
          <sz val="10"/>
          <color rgb="FFFF0000"/>
          <name val="Times New Roman"/>
          <family val="1"/>
          <scheme val="none"/>
        </font>
        <numFmt numFmtId="164" formatCode="0.0"/>
      </dxf>
    </rfmt>
    <rfmt sheetId="1" sqref="H10" start="0" length="0">
      <dxf>
        <font>
          <sz val="10"/>
          <color rgb="FFFF0000"/>
          <name val="Times New Roman"/>
          <family val="1"/>
          <scheme val="none"/>
        </font>
      </dxf>
    </rfmt>
    <rfmt sheetId="1" sqref="H11" start="0" length="0">
      <dxf>
        <font>
          <sz val="10"/>
          <color rgb="FFFF0000"/>
          <name val="Times New Roman"/>
          <family val="1"/>
          <scheme val="none"/>
        </font>
        <numFmt numFmtId="164" formatCode="0.0"/>
      </dxf>
    </rfmt>
    <rfmt sheetId="1" sqref="H14" start="0" length="0">
      <dxf>
        <numFmt numFmtId="164" formatCode="0.0"/>
      </dxf>
    </rfmt>
    <rfmt sheetId="1" sqref="H16" start="0" length="0">
      <dxf>
        <numFmt numFmtId="164" formatCode="0.0"/>
      </dxf>
    </rfmt>
    <rfmt sheetId="1" sqref="H19" start="0" length="0">
      <dxf>
        <numFmt numFmtId="164" formatCode="0.0"/>
      </dxf>
    </rfmt>
    <rfmt sheetId="1" sqref="H102" start="0" length="0">
      <dxf>
        <fill>
          <patternFill patternType="solid">
            <bgColor theme="0"/>
          </patternFill>
        </fill>
      </dxf>
    </rfmt>
    <rfmt sheetId="1" sqref="H129" start="0" length="0">
      <dxf>
        <fill>
          <patternFill patternType="solid">
            <bgColor theme="0"/>
          </patternFill>
        </fill>
      </dxf>
    </rfmt>
    <rfmt sheetId="1" sqref="H144" start="0" length="0">
      <dxf>
        <font>
          <sz val="10"/>
          <color rgb="FFFF0000"/>
          <name val="Times New Roman"/>
          <family val="1"/>
          <scheme val="none"/>
        </font>
        <alignment horizontal="left" vertical="top" wrapText="1"/>
        <border outline="0">
          <left style="thin">
            <color indexed="64"/>
          </left>
        </border>
      </dxf>
    </rfmt>
    <rfmt sheetId="1" sqref="H145" start="0" length="0">
      <dxf>
        <font>
          <sz val="10"/>
          <color rgb="FFFF0000"/>
          <name val="Times New Roman"/>
          <family val="1"/>
          <scheme val="none"/>
        </font>
        <alignment horizontal="left" vertical="top" wrapText="1"/>
        <border outline="0">
          <left style="thin">
            <color indexed="64"/>
          </left>
        </border>
      </dxf>
    </rfmt>
    <rfmt sheetId="1" sqref="H146" start="0" length="0">
      <dxf>
        <font>
          <sz val="10"/>
          <color rgb="FFFF0000"/>
          <name val="Times New Roman"/>
          <family val="1"/>
          <scheme val="none"/>
        </font>
        <alignment horizontal="left" vertical="top" wrapText="1"/>
        <border outline="0">
          <left style="thin">
            <color indexed="64"/>
          </left>
        </border>
      </dxf>
    </rfmt>
    <rfmt sheetId="1" sqref="H166" start="0" length="0">
      <dxf>
        <numFmt numFmtId="164" formatCode="0.0"/>
      </dxf>
    </rfmt>
    <rfmt sheetId="1" sqref="H167" start="0" length="0">
      <dxf>
        <numFmt numFmtId="164" formatCode="0.0"/>
      </dxf>
    </rfmt>
    <rfmt sheetId="1" sqref="H168" start="0" length="0">
      <dxf>
        <numFmt numFmtId="164" formatCode="0.0"/>
      </dxf>
    </rfmt>
    <rfmt sheetId="1" sqref="H169" start="0" length="0">
      <dxf>
        <numFmt numFmtId="164" formatCode="0.0"/>
      </dxf>
    </rfmt>
    <rfmt sheetId="1" sqref="H170" start="0" length="0">
      <dxf>
        <numFmt numFmtId="164" formatCode="0.0"/>
      </dxf>
    </rfmt>
    <rfmt sheetId="1" sqref="H171" start="0" length="0">
      <dxf>
        <numFmt numFmtId="164" formatCode="0.0"/>
      </dxf>
    </rfmt>
    <rfmt sheetId="1" sqref="H172" start="0" length="0">
      <dxf>
        <numFmt numFmtId="164" formatCode="0.0"/>
      </dxf>
    </rfmt>
    <rfmt sheetId="1" sqref="H173" start="0" length="0">
      <dxf>
        <numFmt numFmtId="164" formatCode="0.0"/>
      </dxf>
    </rfmt>
    <rfmt sheetId="1" sqref="H174" start="0" length="0">
      <dxf>
        <numFmt numFmtId="164" formatCode="0.0"/>
      </dxf>
    </rfmt>
    <rfmt sheetId="1" sqref="H175" start="0" length="0">
      <dxf>
        <numFmt numFmtId="164" formatCode="0.0"/>
      </dxf>
    </rfmt>
    <rfmt sheetId="1" sqref="H176" start="0" length="0">
      <dxf>
        <numFmt numFmtId="164" formatCode="0.0"/>
      </dxf>
    </rfmt>
    <rfmt sheetId="1" sqref="H177" start="0" length="0">
      <dxf>
        <numFmt numFmtId="164" formatCode="0.0"/>
      </dxf>
    </rfmt>
    <rfmt sheetId="1" sqref="H178" start="0" length="0">
      <dxf>
        <numFmt numFmtId="164" formatCode="0.0"/>
      </dxf>
    </rfmt>
    <rfmt sheetId="1" sqref="H179" start="0" length="0">
      <dxf>
        <numFmt numFmtId="164" formatCode="0.0"/>
      </dxf>
    </rfmt>
    <rfmt sheetId="1" sqref="H180" start="0" length="0">
      <dxf>
        <numFmt numFmtId="164" formatCode="0.0"/>
      </dxf>
    </rfmt>
    <rfmt sheetId="1" sqref="H181" start="0" length="0">
      <dxf>
        <numFmt numFmtId="164" formatCode="0.0"/>
      </dxf>
    </rfmt>
    <rfmt sheetId="1" sqref="H182" start="0" length="0">
      <dxf>
        <numFmt numFmtId="164" formatCode="0.0"/>
      </dxf>
    </rfmt>
    <rfmt sheetId="1" sqref="H183" start="0" length="0">
      <dxf>
        <numFmt numFmtId="164" formatCode="0.0"/>
      </dxf>
    </rfmt>
    <rfmt sheetId="1" sqref="H184" start="0" length="0">
      <dxf>
        <numFmt numFmtId="164" formatCode="0.0"/>
      </dxf>
    </rfmt>
    <rfmt sheetId="1" sqref="H185" start="0" length="0">
      <dxf>
        <numFmt numFmtId="164" formatCode="0.0"/>
      </dxf>
    </rfmt>
    <rfmt sheetId="1" sqref="H186" start="0" length="0">
      <dxf>
        <numFmt numFmtId="164" formatCode="0.0"/>
      </dxf>
    </rfmt>
    <rfmt sheetId="1" sqref="H187" start="0" length="0">
      <dxf>
        <numFmt numFmtId="164" formatCode="0.0"/>
      </dxf>
    </rfmt>
    <rfmt sheetId="1" sqref="H188" start="0" length="0">
      <dxf>
        <numFmt numFmtId="164" formatCode="0.0"/>
      </dxf>
    </rfmt>
    <rfmt sheetId="1" sqref="H189" start="0" length="0">
      <dxf>
        <font>
          <sz val="10"/>
          <color rgb="FFFF0000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</dxf>
    </rfmt>
    <rfmt sheetId="1" sqref="H190" start="0" length="0">
      <dxf>
        <font>
          <sz val="10"/>
          <color rgb="FFFF0000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</dxf>
    </rfmt>
    <rfmt sheetId="1" sqref="H191" start="0" length="0">
      <dxf>
        <numFmt numFmtId="164" formatCode="0.0"/>
      </dxf>
    </rfmt>
    <rfmt sheetId="1" sqref="H192" start="0" length="0">
      <dxf>
        <numFmt numFmtId="164" formatCode="0.0"/>
      </dxf>
    </rfmt>
    <rfmt sheetId="1" sqref="H197" start="0" length="0">
      <dxf>
        <font>
          <sz val="10"/>
          <color auto="1"/>
          <name val="Times New Roman"/>
          <family val="1"/>
          <scheme val="none"/>
        </font>
        <alignment vertical="top" wrapText="1"/>
      </dxf>
    </rfmt>
    <rfmt sheetId="1" sqref="H198" start="0" length="0">
      <dxf>
        <font>
          <sz val="10"/>
          <color auto="1"/>
          <name val="Times New Roman"/>
          <family val="1"/>
          <scheme val="none"/>
        </font>
        <alignment vertical="top" wrapText="1"/>
      </dxf>
    </rfmt>
  </rrc>
  <rcv guid="{A4DBC077-ADE3-4132-9C13-8C1497F83596}" action="delete"/>
  <rcv guid="{A4DBC077-ADE3-4132-9C13-8C1497F83596}" action="add"/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7" sId="1">
    <oc r="F44">
      <f>SUM(F46:F48)</f>
    </oc>
    <nc r="F44">
      <f>SUM(F46:F48)</f>
    </nc>
  </rcc>
  <rcc rId="388" sId="1">
    <oc r="G44">
      <f>SUM(G46:G47)</f>
    </oc>
    <nc r="G44">
      <f>SUM(G46:G48)</f>
    </nc>
  </rcc>
  <rcc rId="389" sId="1">
    <oc r="H44">
      <f>SUM(H46:H47)</f>
    </oc>
    <nc r="H44">
      <f>SUM(H46:H48)</f>
    </nc>
  </rcc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0" sId="1" numFmtId="4">
    <nc r="G150">
      <v>0</v>
    </nc>
  </rcc>
  <rcc rId="391" sId="1" numFmtId="4">
    <nc r="G151">
      <v>0</v>
    </nc>
  </rcc>
  <rcc rId="392" sId="1" numFmtId="4">
    <nc r="G152">
      <v>0</v>
    </nc>
  </rcc>
  <rcc rId="393" sId="1" numFmtId="4">
    <nc r="H150">
      <v>0</v>
    </nc>
  </rcc>
  <rcc rId="394" sId="1" numFmtId="4">
    <nc r="H151">
      <v>0</v>
    </nc>
  </rcc>
  <rcc rId="395" sId="1" numFmtId="4">
    <nc r="H152">
      <v>0</v>
    </nc>
  </rcc>
  <rcc rId="396" sId="1">
    <nc r="J151" t="inlineStr">
      <is>
        <t>Apskaitos nėra suplanuotų 2025-2026</t>
      </is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" sId="1" numFmtId="4">
    <nc r="G141">
      <v>460.2</v>
    </nc>
  </rcc>
  <rcc rId="398" sId="1" numFmtId="4">
    <nc r="H141">
      <v>0</v>
    </nc>
  </rcc>
  <rcc rId="399" sId="1">
    <nc r="J141" t="inlineStr">
      <is>
        <t>Apskaitos taip paplanuota</t>
      </is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" sId="1" numFmtId="4">
    <nc r="G126">
      <v>16.399999999999999</v>
    </nc>
  </rcc>
  <rcc rId="401" sId="1" numFmtId="4">
    <nc r="H126">
      <v>16.399999999999999</v>
    </nc>
  </rcc>
  <rcc rId="402" sId="1">
    <nc r="J126" t="inlineStr">
      <is>
        <t>Apskaitos taip paplanuota</t>
      </is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3" sId="1" numFmtId="4">
    <nc r="F18">
      <v>1.2</v>
    </nc>
  </rcc>
  <rcc rId="404" sId="1" numFmtId="4">
    <oc r="F12">
      <v>102.4</v>
    </oc>
    <nc r="F12">
      <v>101.2</v>
    </nc>
  </rcc>
  <rcc rId="405" sId="1" numFmtId="4">
    <nc r="F16">
      <v>45.8</v>
    </nc>
  </rcc>
  <rcc rId="406" sId="1">
    <oc r="F14">
      <f>SUM(F16:F18)</f>
    </oc>
    <nc r="F14">
      <f>SUM(F16:F18)</f>
    </nc>
  </rcc>
  <rcc rId="407" sId="1" numFmtId="4">
    <oc r="F9">
      <v>1493.5</v>
    </oc>
    <nc r="F9">
      <v>1447.7</v>
    </nc>
  </rcc>
  <rfmt sheetId="1" sqref="F16:F18">
    <dxf>
      <fill>
        <patternFill>
          <bgColor theme="0"/>
        </patternFill>
      </fill>
    </dxf>
  </rfmt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126:H126">
    <dxf>
      <fill>
        <patternFill>
          <bgColor theme="0"/>
        </patternFill>
      </fill>
    </dxf>
  </rfmt>
  <rcc rId="408" sId="1">
    <oc r="J126" t="inlineStr">
      <is>
        <t>Apskaitos taip paplanuota</t>
      </is>
    </oc>
    <nc r="J126"/>
  </rcc>
  <rcv guid="{917BE945-19D7-4B99-999B-F8FF73E2ADD5}" action="delete"/>
  <rcv guid="{917BE945-19D7-4B99-999B-F8FF73E2ADD5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G131" guid="{00000000-0000-0000-0000-000000000000}" action="delete" author="Indrė Butenienė"/>
  <rfmt sheetId="1" sqref="G131">
    <dxf>
      <fill>
        <patternFill>
          <bgColor theme="0"/>
        </patternFill>
      </fill>
    </dxf>
  </rfmt>
  <rcc rId="409" sId="1" numFmtId="4">
    <nc r="G132">
      <v>100</v>
    </nc>
  </rcc>
  <rcc rId="410" sId="1" numFmtId="4">
    <nc r="H132">
      <v>275</v>
    </nc>
  </rcc>
  <rcc rId="411" sId="1" numFmtId="4">
    <nc r="G134">
      <v>125</v>
    </nc>
  </rcc>
  <rcc rId="412" sId="1" numFmtId="4">
    <nc r="H134">
      <v>2000</v>
    </nc>
  </rcc>
  <rcc rId="413" sId="1">
    <nc r="G124">
      <f>SUM(G126:G128)</f>
    </nc>
  </rcc>
  <rcc rId="414" sId="1">
    <nc r="H124">
      <f>SUM(H126:H128)</f>
    </nc>
  </rcc>
  <rcc rId="415" sId="1">
    <nc r="G130">
      <f>SUM(G132:G135)</f>
    </nc>
  </rcc>
  <rcc rId="416" sId="1">
    <nc r="H130">
      <f>SUM(H132:H135)</f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7" sId="1" numFmtId="4">
    <oc r="G141">
      <v>460.2</v>
    </oc>
    <nc r="G141">
      <v>330.9</v>
    </nc>
  </rcc>
  <rfmt sheetId="1" sqref="G140:H141">
    <dxf>
      <fill>
        <patternFill>
          <bgColor theme="0"/>
        </patternFill>
      </fill>
    </dxf>
  </rfmt>
  <rcc rId="418" sId="1">
    <oc r="J141" t="inlineStr">
      <is>
        <t>Apskaitos taip paplanuota</t>
      </is>
    </oc>
    <nc r="J141"/>
  </rcc>
  <rcv guid="{917BE945-19D7-4B99-999B-F8FF73E2ADD5}" action="delete"/>
  <rcv guid="{917BE945-19D7-4B99-999B-F8FF73E2ADD5}" action="add"/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9" sId="1">
    <oc r="J151" t="inlineStr">
      <is>
        <t>Apskaitos nėra suplanuotų 2025-2026</t>
      </is>
    </oc>
    <nc r="J151" t="inlineStr">
      <is>
        <t>Apskaitos nėra suplanuotų 2025-2026 AUŠRA</t>
      </is>
    </nc>
  </rcc>
  <rcc rId="420" sId="1" numFmtId="4">
    <nc r="G127">
      <v>16.399999999999999</v>
    </nc>
  </rcc>
  <rcc rId="421" sId="1" numFmtId="4">
    <nc r="H127">
      <v>16.399999999999999</v>
    </nc>
  </rcc>
  <rcc rId="422" sId="1" numFmtId="4">
    <nc r="G128">
      <v>90.8</v>
    </nc>
  </rcc>
  <rcc rId="423" sId="1" numFmtId="4">
    <nc r="H128">
      <v>90.9</v>
    </nc>
  </rcc>
  <rcv guid="{917BE945-19D7-4B99-999B-F8FF73E2ADD5}" action="delete"/>
  <rcv guid="{917BE945-19D7-4B99-999B-F8FF73E2ADD5}" action="add"/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150:H152">
    <dxf>
      <fill>
        <patternFill>
          <bgColor theme="0"/>
        </patternFill>
      </fill>
    </dxf>
  </rfmt>
  <rcc rId="424" sId="1" numFmtId="4">
    <oc r="G150">
      <v>0</v>
    </oc>
    <nc r="G150"/>
  </rcc>
  <rcc rId="425" sId="1" numFmtId="4">
    <oc r="H150">
      <v>0</v>
    </oc>
    <nc r="H150"/>
  </rcc>
  <rcc rId="426" sId="1" numFmtId="4">
    <oc r="G151">
      <v>0</v>
    </oc>
    <nc r="G151"/>
  </rcc>
  <rcc rId="427" sId="1" numFmtId="4">
    <oc r="H151">
      <v>0</v>
    </oc>
    <nc r="H151"/>
  </rcc>
  <rcc rId="428" sId="1" numFmtId="4">
    <oc r="G152">
      <v>0</v>
    </oc>
    <nc r="G152"/>
  </rcc>
  <rcc rId="429" sId="1" numFmtId="4">
    <oc r="H152">
      <v>0</v>
    </oc>
    <nc r="H152"/>
  </rcc>
  <rcc rId="430" sId="1">
    <oc r="J151" t="inlineStr">
      <is>
        <t>Apskaitos nėra suplanuotų 2025-2026 AUŠRA</t>
      </is>
    </oc>
    <nc r="J151"/>
  </rcc>
  <rcv guid="{917BE945-19D7-4B99-999B-F8FF73E2ADD5}" action="delete"/>
  <rcv guid="{917BE945-19D7-4B99-999B-F8FF73E2ADD5}" action="add"/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1" sId="1" numFmtId="4">
    <oc r="F34">
      <v>323.7</v>
    </oc>
    <nc r="F34">
      <v>324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32" sId="1" ref="A190:XFD190" action="insertRow"/>
  <rcc rId="433" sId="1">
    <nc r="C190" t="inlineStr">
      <is>
        <t>Lietuvos Respublikos valstybės biudžeto dotacijos</t>
      </is>
    </nc>
  </rcc>
  <rcc rId="434" sId="1" numFmtId="4">
    <nc r="F190">
      <v>24.8</v>
    </nc>
  </rcc>
  <rcc rId="435" sId="1" numFmtId="4">
    <nc r="G190">
      <v>24.8</v>
    </nc>
  </rcc>
  <rcc rId="436" sId="1" numFmtId="4">
    <nc r="H190">
      <v>24.8</v>
    </nc>
  </rcc>
  <rcv guid="{917BE945-19D7-4B99-999B-F8FF73E2ADD5}" action="delete"/>
  <rcv guid="{917BE945-19D7-4B99-999B-F8FF73E2ADD5}" action="add"/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28569E0-BD97-4BAA-81F2-4231AC92AA61}" action="add"/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7" sId="1">
    <oc r="K17">
      <f>SUM(F22+F28+F34+F40+F46+F52+F58+F64+F70+F76+F82+F88+F16+F9+F99)</f>
    </oc>
    <nc r="K17"/>
  </rcc>
  <rcc rId="438" sId="1">
    <oc r="M17">
      <f>SUM(F7+F14+F20+F26+F32+F38+F44+F50+F56+F62+F68+F74+F80+F86+F97)</f>
    </oc>
    <nc r="M17"/>
  </rcc>
  <rcc rId="439" sId="1">
    <oc r="K18">
      <f>SUM(F11+F23+F29+F35+F41+F47+F53+F59+F65+F71+F77+F83+F89)+F17</f>
    </oc>
    <nc r="K18"/>
  </rcc>
  <rcc rId="440" sId="1">
    <oc r="K19">
      <f>SUM(F12+F24+F30+F36+F42+F48+F54+F60+F66+F72+F78+F84+F90+F146+F141)</f>
    </oc>
    <nc r="K19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209"/>
  <sheetViews>
    <sheetView tabSelected="1" topLeftCell="A16" zoomScaleNormal="100" workbookViewId="0">
      <selection activeCell="H16" sqref="H1:H1048576"/>
    </sheetView>
  </sheetViews>
  <sheetFormatPr defaultColWidth="9.140625" defaultRowHeight="12.75" x14ac:dyDescent="0.2"/>
  <cols>
    <col min="1" max="1" width="2.5703125" style="1" customWidth="1"/>
    <col min="2" max="2" width="17.7109375" style="1" customWidth="1"/>
    <col min="3" max="3" width="47.140625" style="8" customWidth="1"/>
    <col min="4" max="7" width="14.7109375" style="1" customWidth="1"/>
    <col min="8" max="16384" width="9.140625" style="1"/>
  </cols>
  <sheetData>
    <row r="2" spans="2:7" ht="39.6" customHeight="1" x14ac:dyDescent="0.2">
      <c r="B2" s="83" t="s">
        <v>21</v>
      </c>
      <c r="C2" s="83"/>
      <c r="D2" s="83"/>
      <c r="E2" s="83"/>
      <c r="F2" s="83"/>
      <c r="G2" s="83"/>
    </row>
    <row r="3" spans="2:7" ht="55.5" customHeight="1" x14ac:dyDescent="0.2">
      <c r="B3" s="9" t="s">
        <v>0</v>
      </c>
      <c r="C3" s="10" t="s">
        <v>1</v>
      </c>
      <c r="D3" s="10" t="s">
        <v>7</v>
      </c>
      <c r="E3" s="10" t="s">
        <v>8</v>
      </c>
      <c r="F3" s="10" t="s">
        <v>9</v>
      </c>
      <c r="G3" s="10" t="s">
        <v>2</v>
      </c>
    </row>
    <row r="4" spans="2:7" x14ac:dyDescent="0.2">
      <c r="B4" s="26">
        <v>1</v>
      </c>
      <c r="C4" s="27">
        <v>2</v>
      </c>
      <c r="D4" s="26">
        <v>5</v>
      </c>
      <c r="E4" s="26">
        <v>6</v>
      </c>
      <c r="F4" s="26">
        <v>7</v>
      </c>
      <c r="G4" s="26">
        <v>8</v>
      </c>
    </row>
    <row r="5" spans="2:7" ht="31.15" customHeight="1" x14ac:dyDescent="0.2">
      <c r="B5" s="11" t="s">
        <v>31</v>
      </c>
      <c r="C5" s="11" t="s">
        <v>81</v>
      </c>
      <c r="D5" s="12"/>
      <c r="E5" s="12"/>
      <c r="F5" s="12"/>
      <c r="G5" s="55"/>
    </row>
    <row r="6" spans="2:7" ht="27.75" customHeight="1" x14ac:dyDescent="0.2">
      <c r="B6" s="13" t="s">
        <v>32</v>
      </c>
      <c r="C6" s="14" t="s">
        <v>82</v>
      </c>
      <c r="D6" s="30"/>
      <c r="E6" s="30"/>
      <c r="F6" s="30"/>
      <c r="G6" s="56" t="s">
        <v>63</v>
      </c>
    </row>
    <row r="7" spans="2:7" ht="17.25" customHeight="1" x14ac:dyDescent="0.2">
      <c r="B7" s="32"/>
      <c r="C7" s="31" t="s">
        <v>3</v>
      </c>
      <c r="D7" s="33">
        <f>SUM(D9:D12)</f>
        <v>1595.9</v>
      </c>
      <c r="E7" s="33">
        <f>SUM(E9:E12)</f>
        <v>1704.2</v>
      </c>
      <c r="F7" s="33">
        <f>SUM(F9:F12)</f>
        <v>1722.1999999999998</v>
      </c>
      <c r="G7" s="57"/>
    </row>
    <row r="8" spans="2:7" ht="17.25" customHeight="1" x14ac:dyDescent="0.2">
      <c r="B8" s="35"/>
      <c r="C8" s="37" t="s">
        <v>4</v>
      </c>
      <c r="D8" s="38"/>
      <c r="E8" s="38"/>
      <c r="F8" s="38"/>
      <c r="G8" s="58"/>
    </row>
    <row r="9" spans="2:7" ht="27.75" customHeight="1" x14ac:dyDescent="0.2">
      <c r="B9" s="35"/>
      <c r="C9" s="15" t="s">
        <v>11</v>
      </c>
      <c r="D9" s="6">
        <v>1447.7</v>
      </c>
      <c r="E9" s="6">
        <v>1549.2</v>
      </c>
      <c r="F9" s="6">
        <v>1565.6</v>
      </c>
      <c r="G9" s="59"/>
    </row>
    <row r="10" spans="2:7" ht="17.25" customHeight="1" x14ac:dyDescent="0.2">
      <c r="B10" s="35"/>
      <c r="C10" s="15" t="s">
        <v>14</v>
      </c>
      <c r="D10" s="6">
        <v>46</v>
      </c>
      <c r="E10" s="6">
        <v>47.7</v>
      </c>
      <c r="F10" s="6">
        <v>48.2</v>
      </c>
      <c r="G10" s="59"/>
    </row>
    <row r="11" spans="2:7" ht="18.75" customHeight="1" x14ac:dyDescent="0.2">
      <c r="B11" s="35"/>
      <c r="C11" s="15" t="s">
        <v>18</v>
      </c>
      <c r="D11" s="6">
        <v>1</v>
      </c>
      <c r="E11" s="6">
        <v>1.1000000000000001</v>
      </c>
      <c r="F11" s="6">
        <v>1.1000000000000001</v>
      </c>
      <c r="G11" s="59"/>
    </row>
    <row r="12" spans="2:7" ht="16.5" customHeight="1" x14ac:dyDescent="0.2">
      <c r="B12" s="36"/>
      <c r="C12" s="15" t="s">
        <v>10</v>
      </c>
      <c r="D12" s="6">
        <v>101.2</v>
      </c>
      <c r="E12" s="6">
        <v>106.2</v>
      </c>
      <c r="F12" s="6">
        <v>107.3</v>
      </c>
      <c r="G12" s="59"/>
    </row>
    <row r="13" spans="2:7" ht="17.25" customHeight="1" x14ac:dyDescent="0.2">
      <c r="B13" s="13" t="s">
        <v>33</v>
      </c>
      <c r="C13" s="14" t="s">
        <v>83</v>
      </c>
      <c r="D13" s="30"/>
      <c r="E13" s="30"/>
      <c r="F13" s="30"/>
      <c r="G13" s="56" t="s">
        <v>64</v>
      </c>
    </row>
    <row r="14" spans="2:7" ht="17.25" customHeight="1" x14ac:dyDescent="0.2">
      <c r="B14" s="44"/>
      <c r="C14" s="31" t="s">
        <v>3</v>
      </c>
      <c r="D14" s="33">
        <f>SUM(D16:D18)</f>
        <v>47.8</v>
      </c>
      <c r="E14" s="33">
        <f t="shared" ref="E14" si="0">SUM(E16:E18)</f>
        <v>0.8</v>
      </c>
      <c r="F14" s="33">
        <f>SUM(F16:F18)</f>
        <v>0.8</v>
      </c>
      <c r="G14" s="57"/>
    </row>
    <row r="15" spans="2:7" ht="17.25" customHeight="1" x14ac:dyDescent="0.2">
      <c r="B15" s="46"/>
      <c r="C15" s="43" t="s">
        <v>4</v>
      </c>
      <c r="D15" s="38"/>
      <c r="E15" s="38"/>
      <c r="F15" s="38"/>
      <c r="G15" s="58"/>
    </row>
    <row r="16" spans="2:7" ht="27.75" customHeight="1" x14ac:dyDescent="0.2">
      <c r="B16" s="35"/>
      <c r="C16" s="41" t="s">
        <v>11</v>
      </c>
      <c r="D16" s="6">
        <v>45.8</v>
      </c>
      <c r="E16" s="6"/>
      <c r="F16" s="6"/>
      <c r="G16" s="59"/>
    </row>
    <row r="17" spans="2:10" ht="19.5" customHeight="1" x14ac:dyDescent="0.2">
      <c r="B17" s="77"/>
      <c r="C17" s="41" t="s">
        <v>18</v>
      </c>
      <c r="D17" s="6">
        <v>0.8</v>
      </c>
      <c r="E17" s="6">
        <v>0.8</v>
      </c>
      <c r="F17" s="6">
        <v>0.8</v>
      </c>
      <c r="G17" s="59"/>
      <c r="H17" s="34"/>
      <c r="J17" s="34"/>
    </row>
    <row r="18" spans="2:10" ht="16.5" customHeight="1" x14ac:dyDescent="0.2">
      <c r="B18" s="78"/>
      <c r="C18" s="41" t="s">
        <v>10</v>
      </c>
      <c r="D18" s="6">
        <v>1.2</v>
      </c>
      <c r="E18" s="6"/>
      <c r="F18" s="6"/>
      <c r="G18" s="59"/>
      <c r="H18" s="34"/>
    </row>
    <row r="19" spans="2:10" ht="27.75" customHeight="1" x14ac:dyDescent="0.2">
      <c r="B19" s="45" t="s">
        <v>34</v>
      </c>
      <c r="C19" s="14" t="s">
        <v>84</v>
      </c>
      <c r="D19" s="24"/>
      <c r="E19" s="24"/>
      <c r="F19" s="24"/>
      <c r="G19" s="56" t="s">
        <v>65</v>
      </c>
      <c r="H19" s="34"/>
    </row>
    <row r="20" spans="2:10" ht="17.25" customHeight="1" x14ac:dyDescent="0.2">
      <c r="B20" s="16"/>
      <c r="C20" s="17" t="s">
        <v>19</v>
      </c>
      <c r="D20" s="7">
        <f>SUM(D22:D24)</f>
        <v>216.79999999999998</v>
      </c>
      <c r="E20" s="7">
        <f>SUM(E22:E24)</f>
        <v>224.8</v>
      </c>
      <c r="F20" s="7">
        <f>SUM(F22:F24)</f>
        <v>227.20000000000002</v>
      </c>
      <c r="G20" s="60"/>
    </row>
    <row r="21" spans="2:10" ht="17.25" customHeight="1" x14ac:dyDescent="0.2">
      <c r="B21" s="79"/>
      <c r="C21" s="43" t="s">
        <v>4</v>
      </c>
      <c r="D21" s="6"/>
      <c r="E21" s="6"/>
      <c r="F21" s="6"/>
      <c r="G21" s="61"/>
    </row>
    <row r="22" spans="2:10" ht="27.75" customHeight="1" x14ac:dyDescent="0.2">
      <c r="B22" s="80"/>
      <c r="C22" s="41" t="s">
        <v>11</v>
      </c>
      <c r="D22" s="23">
        <v>210.2</v>
      </c>
      <c r="E22" s="23">
        <v>218</v>
      </c>
      <c r="F22" s="23">
        <v>220.3</v>
      </c>
      <c r="G22" s="62"/>
    </row>
    <row r="23" spans="2:10" ht="18.75" customHeight="1" x14ac:dyDescent="0.2">
      <c r="B23" s="80"/>
      <c r="C23" s="41" t="s">
        <v>18</v>
      </c>
      <c r="D23" s="23">
        <v>1</v>
      </c>
      <c r="E23" s="23">
        <v>1</v>
      </c>
      <c r="F23" s="23">
        <v>1</v>
      </c>
      <c r="G23" s="62"/>
    </row>
    <row r="24" spans="2:10" ht="16.149999999999999" customHeight="1" x14ac:dyDescent="0.2">
      <c r="B24" s="81"/>
      <c r="C24" s="41" t="s">
        <v>10</v>
      </c>
      <c r="D24" s="23">
        <v>5.6</v>
      </c>
      <c r="E24" s="23">
        <v>5.8</v>
      </c>
      <c r="F24" s="23">
        <v>5.9</v>
      </c>
      <c r="G24" s="62"/>
    </row>
    <row r="25" spans="2:10" ht="27.6" customHeight="1" x14ac:dyDescent="0.2">
      <c r="B25" s="45" t="s">
        <v>35</v>
      </c>
      <c r="C25" s="14" t="s">
        <v>85</v>
      </c>
      <c r="D25" s="24"/>
      <c r="E25" s="24"/>
      <c r="F25" s="24"/>
      <c r="G25" s="56" t="s">
        <v>65</v>
      </c>
    </row>
    <row r="26" spans="2:10" ht="16.149999999999999" customHeight="1" x14ac:dyDescent="0.2">
      <c r="B26" s="16"/>
      <c r="C26" s="17" t="s">
        <v>3</v>
      </c>
      <c r="D26" s="7">
        <f>SUM(D28:D30)</f>
        <v>282.20000000000005</v>
      </c>
      <c r="E26" s="7">
        <f>SUM(E28:E30)</f>
        <v>292.79999999999995</v>
      </c>
      <c r="F26" s="7">
        <f>SUM(F28:F30)</f>
        <v>295.89999999999998</v>
      </c>
      <c r="G26" s="60"/>
    </row>
    <row r="27" spans="2:10" ht="16.149999999999999" customHeight="1" x14ac:dyDescent="0.2">
      <c r="B27" s="79"/>
      <c r="C27" s="43" t="s">
        <v>4</v>
      </c>
      <c r="D27" s="6"/>
      <c r="E27" s="6"/>
      <c r="F27" s="6"/>
      <c r="G27" s="61"/>
    </row>
    <row r="28" spans="2:10" ht="16.149999999999999" customHeight="1" x14ac:dyDescent="0.2">
      <c r="B28" s="80"/>
      <c r="C28" s="41" t="s">
        <v>11</v>
      </c>
      <c r="D28" s="23">
        <v>271.10000000000002</v>
      </c>
      <c r="E28" s="23">
        <v>281.2</v>
      </c>
      <c r="F28" s="23">
        <v>284.2</v>
      </c>
      <c r="G28" s="62"/>
    </row>
    <row r="29" spans="2:10" ht="16.149999999999999" customHeight="1" x14ac:dyDescent="0.2">
      <c r="B29" s="80"/>
      <c r="C29" s="41" t="s">
        <v>18</v>
      </c>
      <c r="D29" s="23">
        <v>4.5</v>
      </c>
      <c r="E29" s="23">
        <v>4.7</v>
      </c>
      <c r="F29" s="23">
        <v>4.7</v>
      </c>
      <c r="G29" s="62"/>
    </row>
    <row r="30" spans="2:10" ht="16.149999999999999" customHeight="1" x14ac:dyDescent="0.2">
      <c r="B30" s="81"/>
      <c r="C30" s="41" t="s">
        <v>10</v>
      </c>
      <c r="D30" s="23">
        <v>6.6</v>
      </c>
      <c r="E30" s="23">
        <v>6.9</v>
      </c>
      <c r="F30" s="23">
        <v>7</v>
      </c>
      <c r="G30" s="62"/>
    </row>
    <row r="31" spans="2:10" ht="26.45" customHeight="1" x14ac:dyDescent="0.2">
      <c r="B31" s="45" t="s">
        <v>36</v>
      </c>
      <c r="C31" s="14" t="s">
        <v>86</v>
      </c>
      <c r="D31" s="24"/>
      <c r="E31" s="24"/>
      <c r="F31" s="24"/>
      <c r="G31" s="56" t="s">
        <v>65</v>
      </c>
    </row>
    <row r="32" spans="2:10" ht="16.149999999999999" customHeight="1" x14ac:dyDescent="0.2">
      <c r="B32" s="16"/>
      <c r="C32" s="17" t="s">
        <v>3</v>
      </c>
      <c r="D32" s="7">
        <f>SUM(D34:D36)</f>
        <v>353.2</v>
      </c>
      <c r="E32" s="7">
        <f>SUM(E34:E36)</f>
        <v>366.1</v>
      </c>
      <c r="F32" s="7">
        <f>SUM(F34:F36)</f>
        <v>370.09999999999997</v>
      </c>
      <c r="G32" s="60"/>
    </row>
    <row r="33" spans="2:7" ht="16.149999999999999" customHeight="1" x14ac:dyDescent="0.2">
      <c r="B33" s="79"/>
      <c r="C33" s="43" t="s">
        <v>4</v>
      </c>
      <c r="D33" s="6"/>
      <c r="E33" s="6"/>
      <c r="F33" s="6"/>
      <c r="G33" s="61"/>
    </row>
    <row r="34" spans="2:7" ht="31.9" customHeight="1" x14ac:dyDescent="0.2">
      <c r="B34" s="80"/>
      <c r="C34" s="41" t="s">
        <v>11</v>
      </c>
      <c r="D34" s="23">
        <v>324</v>
      </c>
      <c r="E34" s="23">
        <v>335.8</v>
      </c>
      <c r="F34" s="23">
        <v>339.4</v>
      </c>
      <c r="G34" s="62"/>
    </row>
    <row r="35" spans="2:7" ht="16.149999999999999" customHeight="1" x14ac:dyDescent="0.2">
      <c r="B35" s="80"/>
      <c r="C35" s="41" t="s">
        <v>18</v>
      </c>
      <c r="D35" s="23">
        <v>6</v>
      </c>
      <c r="E35" s="23">
        <v>6.2</v>
      </c>
      <c r="F35" s="23">
        <v>6.3</v>
      </c>
      <c r="G35" s="62"/>
    </row>
    <row r="36" spans="2:7" ht="16.149999999999999" customHeight="1" x14ac:dyDescent="0.2">
      <c r="B36" s="81"/>
      <c r="C36" s="41" t="s">
        <v>10</v>
      </c>
      <c r="D36" s="23">
        <v>23.2</v>
      </c>
      <c r="E36" s="23">
        <v>24.1</v>
      </c>
      <c r="F36" s="23">
        <v>24.4</v>
      </c>
      <c r="G36" s="62"/>
    </row>
    <row r="37" spans="2:7" ht="30" customHeight="1" x14ac:dyDescent="0.2">
      <c r="B37" s="45" t="s">
        <v>37</v>
      </c>
      <c r="C37" s="14" t="s">
        <v>87</v>
      </c>
      <c r="D37" s="24"/>
      <c r="E37" s="24"/>
      <c r="F37" s="24"/>
      <c r="G37" s="56" t="s">
        <v>65</v>
      </c>
    </row>
    <row r="38" spans="2:7" ht="16.149999999999999" customHeight="1" x14ac:dyDescent="0.2">
      <c r="B38" s="16"/>
      <c r="C38" s="17" t="s">
        <v>3</v>
      </c>
      <c r="D38" s="7">
        <f>SUM(D40:D42)</f>
        <v>202.5</v>
      </c>
      <c r="E38" s="7">
        <f>SUM(E40:E42)</f>
        <v>210.1</v>
      </c>
      <c r="F38" s="7">
        <f>SUM(F40:F42)</f>
        <v>212.3</v>
      </c>
      <c r="G38" s="60"/>
    </row>
    <row r="39" spans="2:7" ht="16.149999999999999" customHeight="1" x14ac:dyDescent="0.2">
      <c r="B39" s="79"/>
      <c r="C39" s="43" t="s">
        <v>4</v>
      </c>
      <c r="D39" s="6"/>
      <c r="E39" s="6"/>
      <c r="F39" s="6"/>
      <c r="G39" s="61"/>
    </row>
    <row r="40" spans="2:7" ht="26.45" customHeight="1" x14ac:dyDescent="0.2">
      <c r="B40" s="80"/>
      <c r="C40" s="41" t="s">
        <v>11</v>
      </c>
      <c r="D40" s="23">
        <v>200.1</v>
      </c>
      <c r="E40" s="23">
        <v>207.6</v>
      </c>
      <c r="F40" s="23">
        <v>209.8</v>
      </c>
      <c r="G40" s="62"/>
    </row>
    <row r="41" spans="2:7" ht="16.149999999999999" customHeight="1" x14ac:dyDescent="0.2">
      <c r="B41" s="80"/>
      <c r="C41" s="41" t="s">
        <v>18</v>
      </c>
      <c r="D41" s="23">
        <v>1</v>
      </c>
      <c r="E41" s="23">
        <v>1</v>
      </c>
      <c r="F41" s="23">
        <v>1</v>
      </c>
      <c r="G41" s="62"/>
    </row>
    <row r="42" spans="2:7" ht="16.149999999999999" customHeight="1" x14ac:dyDescent="0.2">
      <c r="B42" s="81"/>
      <c r="C42" s="41" t="s">
        <v>10</v>
      </c>
      <c r="D42" s="23">
        <v>1.4</v>
      </c>
      <c r="E42" s="23">
        <v>1.5</v>
      </c>
      <c r="F42" s="23">
        <v>1.5</v>
      </c>
      <c r="G42" s="62"/>
    </row>
    <row r="43" spans="2:7" ht="30.75" customHeight="1" x14ac:dyDescent="0.2">
      <c r="B43" s="45" t="s">
        <v>38</v>
      </c>
      <c r="C43" s="14" t="s">
        <v>88</v>
      </c>
      <c r="D43" s="24"/>
      <c r="E43" s="24"/>
      <c r="F43" s="24"/>
      <c r="G43" s="56" t="s">
        <v>65</v>
      </c>
    </row>
    <row r="44" spans="2:7" ht="16.149999999999999" customHeight="1" x14ac:dyDescent="0.2">
      <c r="B44" s="16"/>
      <c r="C44" s="17" t="s">
        <v>3</v>
      </c>
      <c r="D44" s="7">
        <f>SUM(D46:D48)</f>
        <v>260.5</v>
      </c>
      <c r="E44" s="7">
        <f>SUM(E46:E48)</f>
        <v>270.2</v>
      </c>
      <c r="F44" s="7">
        <f>SUM(F46:F48)</f>
        <v>273</v>
      </c>
      <c r="G44" s="60"/>
    </row>
    <row r="45" spans="2:7" ht="16.149999999999999" customHeight="1" x14ac:dyDescent="0.2">
      <c r="B45" s="79"/>
      <c r="C45" s="43" t="s">
        <v>4</v>
      </c>
      <c r="D45" s="6"/>
      <c r="E45" s="6"/>
      <c r="F45" s="6"/>
      <c r="G45" s="61"/>
    </row>
    <row r="46" spans="2:7" ht="16.149999999999999" customHeight="1" x14ac:dyDescent="0.2">
      <c r="B46" s="80"/>
      <c r="C46" s="41" t="s">
        <v>11</v>
      </c>
      <c r="D46" s="23">
        <v>246</v>
      </c>
      <c r="E46" s="23">
        <v>255.2</v>
      </c>
      <c r="F46" s="23">
        <v>257.89999999999998</v>
      </c>
      <c r="G46" s="62"/>
    </row>
    <row r="47" spans="2:7" ht="16.149999999999999" customHeight="1" x14ac:dyDescent="0.2">
      <c r="B47" s="80"/>
      <c r="C47" s="41" t="s">
        <v>18</v>
      </c>
      <c r="D47" s="23">
        <v>4</v>
      </c>
      <c r="E47" s="23">
        <v>4.0999999999999996</v>
      </c>
      <c r="F47" s="23">
        <v>4.0999999999999996</v>
      </c>
      <c r="G47" s="62"/>
    </row>
    <row r="48" spans="2:7" ht="16.149999999999999" customHeight="1" x14ac:dyDescent="0.2">
      <c r="B48" s="81"/>
      <c r="C48" s="41" t="s">
        <v>10</v>
      </c>
      <c r="D48" s="23">
        <v>10.5</v>
      </c>
      <c r="E48" s="23">
        <v>10.9</v>
      </c>
      <c r="F48" s="23">
        <v>11</v>
      </c>
      <c r="G48" s="62"/>
    </row>
    <row r="49" spans="2:7" ht="31.15" customHeight="1" x14ac:dyDescent="0.2">
      <c r="B49" s="45" t="s">
        <v>39</v>
      </c>
      <c r="C49" s="14" t="s">
        <v>89</v>
      </c>
      <c r="D49" s="24"/>
      <c r="E49" s="24"/>
      <c r="F49" s="24"/>
      <c r="G49" s="56" t="s">
        <v>65</v>
      </c>
    </row>
    <row r="50" spans="2:7" ht="16.149999999999999" customHeight="1" x14ac:dyDescent="0.2">
      <c r="B50" s="16"/>
      <c r="C50" s="17" t="s">
        <v>3</v>
      </c>
      <c r="D50" s="7">
        <f>SUM(D52:D54)</f>
        <v>399.4</v>
      </c>
      <c r="E50" s="7">
        <f>SUM(E52:E54)</f>
        <v>414.3</v>
      </c>
      <c r="F50" s="7">
        <f>SUM(F52:F54)</f>
        <v>418.7</v>
      </c>
      <c r="G50" s="60"/>
    </row>
    <row r="51" spans="2:7" ht="16.149999999999999" customHeight="1" x14ac:dyDescent="0.2">
      <c r="B51" s="79"/>
      <c r="C51" s="43" t="s">
        <v>4</v>
      </c>
      <c r="D51" s="6"/>
      <c r="E51" s="6"/>
      <c r="F51" s="6"/>
      <c r="G51" s="61"/>
    </row>
    <row r="52" spans="2:7" ht="16.149999999999999" customHeight="1" x14ac:dyDescent="0.2">
      <c r="B52" s="80"/>
      <c r="C52" s="41" t="s">
        <v>11</v>
      </c>
      <c r="D52" s="23">
        <v>197.5</v>
      </c>
      <c r="E52" s="23">
        <v>204.9</v>
      </c>
      <c r="F52" s="23">
        <v>207.1</v>
      </c>
      <c r="G52" s="62"/>
    </row>
    <row r="53" spans="2:7" ht="16.149999999999999" customHeight="1" x14ac:dyDescent="0.2">
      <c r="B53" s="80"/>
      <c r="C53" s="41" t="s">
        <v>18</v>
      </c>
      <c r="D53" s="23">
        <v>0.5</v>
      </c>
      <c r="E53" s="23">
        <v>0.5</v>
      </c>
      <c r="F53" s="23">
        <v>0.5</v>
      </c>
      <c r="G53" s="62"/>
    </row>
    <row r="54" spans="2:7" ht="16.149999999999999" customHeight="1" x14ac:dyDescent="0.2">
      <c r="B54" s="81"/>
      <c r="C54" s="41" t="s">
        <v>10</v>
      </c>
      <c r="D54" s="23">
        <v>201.4</v>
      </c>
      <c r="E54" s="23">
        <v>208.9</v>
      </c>
      <c r="F54" s="23">
        <v>211.1</v>
      </c>
      <c r="G54" s="62"/>
    </row>
    <row r="55" spans="2:7" ht="32.450000000000003" customHeight="1" x14ac:dyDescent="0.2">
      <c r="B55" s="45" t="s">
        <v>40</v>
      </c>
      <c r="C55" s="14" t="s">
        <v>90</v>
      </c>
      <c r="D55" s="24"/>
      <c r="E55" s="24"/>
      <c r="F55" s="24"/>
      <c r="G55" s="56" t="s">
        <v>65</v>
      </c>
    </row>
    <row r="56" spans="2:7" ht="16.149999999999999" customHeight="1" x14ac:dyDescent="0.2">
      <c r="B56" s="16"/>
      <c r="C56" s="17" t="s">
        <v>3</v>
      </c>
      <c r="D56" s="7">
        <f>SUM(D58:D60)</f>
        <v>253</v>
      </c>
      <c r="E56" s="7">
        <f t="shared" ref="E56" si="1">SUM(E58:E60)</f>
        <v>262.5</v>
      </c>
      <c r="F56" s="7">
        <f>SUM(F58:F60)</f>
        <v>265.2</v>
      </c>
      <c r="G56" s="60"/>
    </row>
    <row r="57" spans="2:7" ht="16.149999999999999" customHeight="1" x14ac:dyDescent="0.2">
      <c r="B57" s="79"/>
      <c r="C57" s="43" t="s">
        <v>4</v>
      </c>
      <c r="D57" s="6"/>
      <c r="E57" s="6"/>
      <c r="F57" s="6"/>
      <c r="G57" s="61"/>
    </row>
    <row r="58" spans="2:7" ht="16.149999999999999" customHeight="1" x14ac:dyDescent="0.2">
      <c r="B58" s="80"/>
      <c r="C58" s="41" t="s">
        <v>11</v>
      </c>
      <c r="D58" s="23">
        <v>229.5</v>
      </c>
      <c r="E58" s="23">
        <v>238.1</v>
      </c>
      <c r="F58" s="23">
        <v>240.6</v>
      </c>
      <c r="G58" s="62"/>
    </row>
    <row r="59" spans="2:7" ht="16.149999999999999" customHeight="1" x14ac:dyDescent="0.2">
      <c r="B59" s="80"/>
      <c r="C59" s="41" t="s">
        <v>18</v>
      </c>
      <c r="D59" s="23">
        <v>2.2999999999999998</v>
      </c>
      <c r="E59" s="23">
        <v>2.4</v>
      </c>
      <c r="F59" s="23">
        <v>2.4</v>
      </c>
      <c r="G59" s="62"/>
    </row>
    <row r="60" spans="2:7" ht="16.149999999999999" customHeight="1" x14ac:dyDescent="0.2">
      <c r="B60" s="81"/>
      <c r="C60" s="41" t="s">
        <v>10</v>
      </c>
      <c r="D60" s="23">
        <v>21.2</v>
      </c>
      <c r="E60" s="23">
        <v>22</v>
      </c>
      <c r="F60" s="23">
        <v>22.2</v>
      </c>
      <c r="G60" s="62"/>
    </row>
    <row r="61" spans="2:7" ht="18.600000000000001" customHeight="1" x14ac:dyDescent="0.2">
      <c r="B61" s="45" t="s">
        <v>41</v>
      </c>
      <c r="C61" s="14" t="s">
        <v>91</v>
      </c>
      <c r="D61" s="24"/>
      <c r="E61" s="24"/>
      <c r="F61" s="24"/>
      <c r="G61" s="56" t="s">
        <v>65</v>
      </c>
    </row>
    <row r="62" spans="2:7" ht="16.149999999999999" customHeight="1" x14ac:dyDescent="0.2">
      <c r="B62" s="16"/>
      <c r="C62" s="17" t="s">
        <v>3</v>
      </c>
      <c r="D62" s="7">
        <f>SUM(D64:D66)</f>
        <v>203.20000000000002</v>
      </c>
      <c r="E62" s="7">
        <f t="shared" ref="E62" si="2">SUM(E64:E66)</f>
        <v>210.8</v>
      </c>
      <c r="F62" s="7">
        <f>SUM(F64:F66)</f>
        <v>213</v>
      </c>
      <c r="G62" s="60"/>
    </row>
    <row r="63" spans="2:7" ht="16.149999999999999" customHeight="1" x14ac:dyDescent="0.2">
      <c r="B63" s="79"/>
      <c r="C63" s="43" t="s">
        <v>4</v>
      </c>
      <c r="D63" s="6"/>
      <c r="E63" s="6"/>
      <c r="F63" s="6"/>
      <c r="G63" s="61"/>
    </row>
    <row r="64" spans="2:7" ht="16.149999999999999" customHeight="1" x14ac:dyDescent="0.2">
      <c r="B64" s="80"/>
      <c r="C64" s="41" t="s">
        <v>11</v>
      </c>
      <c r="D64" s="23">
        <v>200.4</v>
      </c>
      <c r="E64" s="23">
        <v>207.9</v>
      </c>
      <c r="F64" s="23">
        <v>210.1</v>
      </c>
      <c r="G64" s="62"/>
    </row>
    <row r="65" spans="2:7" ht="16.149999999999999" customHeight="1" x14ac:dyDescent="0.2">
      <c r="B65" s="80"/>
      <c r="C65" s="41" t="s">
        <v>18</v>
      </c>
      <c r="D65" s="23">
        <v>1.8</v>
      </c>
      <c r="E65" s="23">
        <v>1.9</v>
      </c>
      <c r="F65" s="23">
        <v>1.9</v>
      </c>
      <c r="G65" s="62"/>
    </row>
    <row r="66" spans="2:7" ht="16.149999999999999" customHeight="1" x14ac:dyDescent="0.2">
      <c r="B66" s="81"/>
      <c r="C66" s="41" t="s">
        <v>10</v>
      </c>
      <c r="D66" s="23">
        <v>1</v>
      </c>
      <c r="E66" s="23">
        <v>1</v>
      </c>
      <c r="F66" s="23">
        <v>1</v>
      </c>
      <c r="G66" s="62"/>
    </row>
    <row r="67" spans="2:7" ht="20.45" customHeight="1" x14ac:dyDescent="0.2">
      <c r="B67" s="45" t="s">
        <v>42</v>
      </c>
      <c r="C67" s="14" t="s">
        <v>92</v>
      </c>
      <c r="D67" s="24"/>
      <c r="E67" s="24"/>
      <c r="F67" s="24"/>
      <c r="G67" s="56" t="s">
        <v>65</v>
      </c>
    </row>
    <row r="68" spans="2:7" ht="16.149999999999999" customHeight="1" x14ac:dyDescent="0.2">
      <c r="B68" s="16"/>
      <c r="C68" s="17" t="s">
        <v>3</v>
      </c>
      <c r="D68" s="7">
        <f>SUM(D70:D72)</f>
        <v>216.8</v>
      </c>
      <c r="E68" s="7">
        <f t="shared" ref="E68" si="3">SUM(E70:E72)</f>
        <v>224.9</v>
      </c>
      <c r="F68" s="7">
        <f>SUM(F70:F72)</f>
        <v>227.2</v>
      </c>
      <c r="G68" s="60"/>
    </row>
    <row r="69" spans="2:7" ht="16.149999999999999" customHeight="1" x14ac:dyDescent="0.2">
      <c r="B69" s="79"/>
      <c r="C69" s="43" t="s">
        <v>4</v>
      </c>
      <c r="D69" s="6"/>
      <c r="E69" s="6"/>
      <c r="F69" s="6"/>
      <c r="G69" s="61"/>
    </row>
    <row r="70" spans="2:7" ht="16.149999999999999" customHeight="1" x14ac:dyDescent="0.2">
      <c r="B70" s="80"/>
      <c r="C70" s="41" t="s">
        <v>11</v>
      </c>
      <c r="D70" s="23">
        <v>210.5</v>
      </c>
      <c r="E70" s="23">
        <v>218.4</v>
      </c>
      <c r="F70" s="23">
        <v>220.7</v>
      </c>
      <c r="G70" s="62"/>
    </row>
    <row r="71" spans="2:7" ht="16.149999999999999" customHeight="1" x14ac:dyDescent="0.2">
      <c r="B71" s="80"/>
      <c r="C71" s="41" t="s">
        <v>18</v>
      </c>
      <c r="D71" s="23">
        <v>3.8</v>
      </c>
      <c r="E71" s="23">
        <v>3.9</v>
      </c>
      <c r="F71" s="23">
        <v>3.9</v>
      </c>
      <c r="G71" s="62"/>
    </row>
    <row r="72" spans="2:7" ht="16.149999999999999" customHeight="1" x14ac:dyDescent="0.2">
      <c r="B72" s="81"/>
      <c r="C72" s="41" t="s">
        <v>10</v>
      </c>
      <c r="D72" s="23">
        <v>2.5</v>
      </c>
      <c r="E72" s="23">
        <v>2.6</v>
      </c>
      <c r="F72" s="23">
        <v>2.6</v>
      </c>
      <c r="G72" s="62"/>
    </row>
    <row r="73" spans="2:7" ht="29.25" customHeight="1" x14ac:dyDescent="0.2">
      <c r="B73" s="45" t="s">
        <v>43</v>
      </c>
      <c r="C73" s="14" t="s">
        <v>93</v>
      </c>
      <c r="D73" s="24"/>
      <c r="E73" s="24"/>
      <c r="F73" s="24"/>
      <c r="G73" s="56" t="s">
        <v>65</v>
      </c>
    </row>
    <row r="74" spans="2:7" ht="16.149999999999999" customHeight="1" x14ac:dyDescent="0.2">
      <c r="B74" s="16"/>
      <c r="C74" s="17" t="s">
        <v>3</v>
      </c>
      <c r="D74" s="7">
        <f>SUM(D76:D78)</f>
        <v>173.3</v>
      </c>
      <c r="E74" s="7">
        <f>SUM(E76:E78)</f>
        <v>179.70000000000002</v>
      </c>
      <c r="F74" s="7">
        <f>SUM(F76:F78)</f>
        <v>181.6</v>
      </c>
      <c r="G74" s="60"/>
    </row>
    <row r="75" spans="2:7" ht="16.149999999999999" customHeight="1" x14ac:dyDescent="0.2">
      <c r="B75" s="79"/>
      <c r="C75" s="43" t="s">
        <v>4</v>
      </c>
      <c r="D75" s="6"/>
      <c r="E75" s="6"/>
      <c r="F75" s="6"/>
      <c r="G75" s="61"/>
    </row>
    <row r="76" spans="2:7" ht="16.149999999999999" customHeight="1" x14ac:dyDescent="0.2">
      <c r="B76" s="80"/>
      <c r="C76" s="41" t="s">
        <v>11</v>
      </c>
      <c r="D76" s="23">
        <v>171.4</v>
      </c>
      <c r="E76" s="23">
        <v>177.8</v>
      </c>
      <c r="F76" s="23">
        <v>179.7</v>
      </c>
      <c r="G76" s="62"/>
    </row>
    <row r="77" spans="2:7" ht="16.149999999999999" customHeight="1" x14ac:dyDescent="0.2">
      <c r="B77" s="80"/>
      <c r="C77" s="41" t="s">
        <v>18</v>
      </c>
      <c r="D77" s="23">
        <v>1</v>
      </c>
      <c r="E77" s="23">
        <v>1</v>
      </c>
      <c r="F77" s="23">
        <v>1</v>
      </c>
      <c r="G77" s="62"/>
    </row>
    <row r="78" spans="2:7" ht="16.149999999999999" customHeight="1" x14ac:dyDescent="0.2">
      <c r="B78" s="81"/>
      <c r="C78" s="41" t="s">
        <v>10</v>
      </c>
      <c r="D78" s="23">
        <v>0.9</v>
      </c>
      <c r="E78" s="23">
        <v>0.9</v>
      </c>
      <c r="F78" s="23">
        <v>0.9</v>
      </c>
      <c r="G78" s="62"/>
    </row>
    <row r="79" spans="2:7" ht="30" customHeight="1" x14ac:dyDescent="0.2">
      <c r="B79" s="45" t="s">
        <v>44</v>
      </c>
      <c r="C79" s="14" t="s">
        <v>94</v>
      </c>
      <c r="D79" s="24"/>
      <c r="E79" s="24"/>
      <c r="F79" s="24"/>
      <c r="G79" s="56" t="s">
        <v>65</v>
      </c>
    </row>
    <row r="80" spans="2:7" ht="16.149999999999999" customHeight="1" x14ac:dyDescent="0.2">
      <c r="B80" s="16"/>
      <c r="C80" s="17" t="s">
        <v>3</v>
      </c>
      <c r="D80" s="7">
        <f>SUM(D82:D84)</f>
        <v>219.8</v>
      </c>
      <c r="E80" s="7">
        <f t="shared" ref="E80" si="4">SUM(E82:E84)</f>
        <v>228</v>
      </c>
      <c r="F80" s="7">
        <f>SUM(F82:F84)</f>
        <v>230.4</v>
      </c>
      <c r="G80" s="60"/>
    </row>
    <row r="81" spans="2:7" ht="16.149999999999999" customHeight="1" x14ac:dyDescent="0.2">
      <c r="B81" s="79"/>
      <c r="C81" s="43" t="s">
        <v>4</v>
      </c>
      <c r="D81" s="6"/>
      <c r="E81" s="6"/>
      <c r="F81" s="6"/>
      <c r="G81" s="61"/>
    </row>
    <row r="82" spans="2:7" ht="16.149999999999999" customHeight="1" x14ac:dyDescent="0.2">
      <c r="B82" s="80"/>
      <c r="C82" s="41" t="s">
        <v>11</v>
      </c>
      <c r="D82" s="23">
        <v>216.8</v>
      </c>
      <c r="E82" s="23">
        <v>224.9</v>
      </c>
      <c r="F82" s="23">
        <v>227.3</v>
      </c>
      <c r="G82" s="62"/>
    </row>
    <row r="83" spans="2:7" ht="16.149999999999999" customHeight="1" x14ac:dyDescent="0.2">
      <c r="B83" s="80"/>
      <c r="C83" s="41" t="s">
        <v>18</v>
      </c>
      <c r="D83" s="23">
        <v>2</v>
      </c>
      <c r="E83" s="23">
        <v>2.1</v>
      </c>
      <c r="F83" s="23">
        <v>2.1</v>
      </c>
      <c r="G83" s="62"/>
    </row>
    <row r="84" spans="2:7" ht="16.149999999999999" customHeight="1" x14ac:dyDescent="0.2">
      <c r="B84" s="81"/>
      <c r="C84" s="41" t="s">
        <v>10</v>
      </c>
      <c r="D84" s="23">
        <v>1</v>
      </c>
      <c r="E84" s="23">
        <v>1</v>
      </c>
      <c r="F84" s="23">
        <v>1</v>
      </c>
      <c r="G84" s="62"/>
    </row>
    <row r="85" spans="2:7" ht="35.25" customHeight="1" x14ac:dyDescent="0.2">
      <c r="B85" s="45" t="s">
        <v>45</v>
      </c>
      <c r="C85" s="14" t="s">
        <v>95</v>
      </c>
      <c r="D85" s="24"/>
      <c r="E85" s="24"/>
      <c r="F85" s="24"/>
      <c r="G85" s="56" t="s">
        <v>65</v>
      </c>
    </row>
    <row r="86" spans="2:7" ht="16.149999999999999" customHeight="1" x14ac:dyDescent="0.2">
      <c r="B86" s="16"/>
      <c r="C86" s="17" t="s">
        <v>3</v>
      </c>
      <c r="D86" s="7">
        <f>SUM(D88:D90)</f>
        <v>211.8</v>
      </c>
      <c r="E86" s="7">
        <f t="shared" ref="E86" si="5">SUM(E88:E90)</f>
        <v>219.7</v>
      </c>
      <c r="F86" s="7">
        <f>SUM(F88:F90)</f>
        <v>222.1</v>
      </c>
      <c r="G86" s="60"/>
    </row>
    <row r="87" spans="2:7" ht="16.149999999999999" customHeight="1" x14ac:dyDescent="0.2">
      <c r="B87" s="79"/>
      <c r="C87" s="43" t="s">
        <v>4</v>
      </c>
      <c r="D87" s="6"/>
      <c r="E87" s="6"/>
      <c r="F87" s="6"/>
      <c r="G87" s="61"/>
    </row>
    <row r="88" spans="2:7" ht="16.149999999999999" customHeight="1" x14ac:dyDescent="0.2">
      <c r="B88" s="80"/>
      <c r="C88" s="41" t="s">
        <v>11</v>
      </c>
      <c r="D88" s="23">
        <v>187.5</v>
      </c>
      <c r="E88" s="23">
        <v>194.5</v>
      </c>
      <c r="F88" s="23">
        <v>196.6</v>
      </c>
      <c r="G88" s="62"/>
    </row>
    <row r="89" spans="2:7" ht="16.149999999999999" customHeight="1" x14ac:dyDescent="0.2">
      <c r="B89" s="80"/>
      <c r="C89" s="41" t="s">
        <v>18</v>
      </c>
      <c r="D89" s="23">
        <v>17</v>
      </c>
      <c r="E89" s="23">
        <v>17.600000000000001</v>
      </c>
      <c r="F89" s="23">
        <v>17.8</v>
      </c>
      <c r="G89" s="62"/>
    </row>
    <row r="90" spans="2:7" ht="16.149999999999999" customHeight="1" x14ac:dyDescent="0.2">
      <c r="B90" s="81"/>
      <c r="C90" s="41" t="s">
        <v>10</v>
      </c>
      <c r="D90" s="23">
        <v>7.3</v>
      </c>
      <c r="E90" s="23">
        <v>7.6</v>
      </c>
      <c r="F90" s="23">
        <v>7.7</v>
      </c>
      <c r="G90" s="62"/>
    </row>
    <row r="91" spans="2:7" ht="30" customHeight="1" x14ac:dyDescent="0.2">
      <c r="B91" s="45" t="s">
        <v>46</v>
      </c>
      <c r="C91" s="14" t="s">
        <v>96</v>
      </c>
      <c r="D91" s="24"/>
      <c r="E91" s="24"/>
      <c r="F91" s="24"/>
      <c r="G91" s="56" t="s">
        <v>64</v>
      </c>
    </row>
    <row r="92" spans="2:7" ht="16.149999999999999" customHeight="1" x14ac:dyDescent="0.2">
      <c r="B92" s="16"/>
      <c r="C92" s="17" t="s">
        <v>3</v>
      </c>
      <c r="D92" s="7">
        <f>SUM(D94:D95)</f>
        <v>243.9</v>
      </c>
      <c r="E92" s="7">
        <f t="shared" ref="E92" si="6">SUM(E94:E95)</f>
        <v>253</v>
      </c>
      <c r="F92" s="7">
        <f>SUM(F94:F95)</f>
        <v>255.7</v>
      </c>
      <c r="G92" s="60"/>
    </row>
    <row r="93" spans="2:7" ht="16.149999999999999" customHeight="1" x14ac:dyDescent="0.2">
      <c r="B93" s="79"/>
      <c r="C93" s="43" t="s">
        <v>4</v>
      </c>
      <c r="D93" s="6"/>
      <c r="E93" s="6"/>
      <c r="F93" s="6"/>
      <c r="G93" s="61"/>
    </row>
    <row r="94" spans="2:7" ht="16.149999999999999" customHeight="1" x14ac:dyDescent="0.2">
      <c r="B94" s="80"/>
      <c r="C94" s="41" t="s">
        <v>11</v>
      </c>
      <c r="D94" s="23">
        <v>243.9</v>
      </c>
      <c r="E94" s="23">
        <v>253</v>
      </c>
      <c r="F94" s="23">
        <v>255.7</v>
      </c>
      <c r="G94" s="62"/>
    </row>
    <row r="95" spans="2:7" ht="16.149999999999999" customHeight="1" x14ac:dyDescent="0.2">
      <c r="B95" s="81"/>
      <c r="C95" s="41" t="s">
        <v>10</v>
      </c>
      <c r="D95" s="23"/>
      <c r="E95" s="23"/>
      <c r="F95" s="23"/>
      <c r="G95" s="62"/>
    </row>
    <row r="96" spans="2:7" ht="22.5" customHeight="1" x14ac:dyDescent="0.2">
      <c r="B96" s="45" t="s">
        <v>47</v>
      </c>
      <c r="C96" s="14" t="s">
        <v>97</v>
      </c>
      <c r="D96" s="24"/>
      <c r="E96" s="24"/>
      <c r="F96" s="24"/>
      <c r="G96" s="56" t="s">
        <v>66</v>
      </c>
    </row>
    <row r="97" spans="2:9" ht="16.149999999999999" customHeight="1" x14ac:dyDescent="0.2">
      <c r="B97" s="16"/>
      <c r="C97" s="17" t="s">
        <v>3</v>
      </c>
      <c r="D97" s="7">
        <f>SUM(D99:D100)</f>
        <v>196.5</v>
      </c>
      <c r="E97" s="7">
        <f t="shared" ref="E97:F97" si="7">SUM(E99:E100)</f>
        <v>203.8</v>
      </c>
      <c r="F97" s="7">
        <f t="shared" si="7"/>
        <v>206</v>
      </c>
      <c r="G97" s="60"/>
    </row>
    <row r="98" spans="2:9" ht="16.149999999999999" customHeight="1" x14ac:dyDescent="0.2">
      <c r="B98" s="79"/>
      <c r="C98" s="43" t="s">
        <v>4</v>
      </c>
      <c r="D98" s="6"/>
      <c r="E98" s="6"/>
      <c r="F98" s="6"/>
      <c r="G98" s="61"/>
    </row>
    <row r="99" spans="2:9" ht="16.149999999999999" customHeight="1" x14ac:dyDescent="0.2">
      <c r="B99" s="80"/>
      <c r="C99" s="41" t="s">
        <v>11</v>
      </c>
      <c r="D99" s="23">
        <v>196.5</v>
      </c>
      <c r="E99" s="23">
        <v>203.8</v>
      </c>
      <c r="F99" s="23">
        <v>206</v>
      </c>
      <c r="G99" s="62"/>
    </row>
    <row r="100" spans="2:9" ht="16.149999999999999" customHeight="1" x14ac:dyDescent="0.2">
      <c r="B100" s="81"/>
      <c r="C100" s="41" t="s">
        <v>10</v>
      </c>
      <c r="D100" s="23"/>
      <c r="E100" s="23"/>
      <c r="F100" s="23"/>
      <c r="G100" s="62"/>
    </row>
    <row r="101" spans="2:9" ht="39" customHeight="1" x14ac:dyDescent="0.2">
      <c r="B101" s="11" t="s">
        <v>48</v>
      </c>
      <c r="C101" s="11" t="s">
        <v>99</v>
      </c>
      <c r="D101" s="12"/>
      <c r="E101" s="12"/>
      <c r="F101" s="12"/>
      <c r="G101" s="55"/>
    </row>
    <row r="102" spans="2:9" ht="29.45" customHeight="1" x14ac:dyDescent="0.2">
      <c r="B102" s="45" t="s">
        <v>49</v>
      </c>
      <c r="C102" s="14" t="s">
        <v>98</v>
      </c>
      <c r="D102" s="24"/>
      <c r="E102" s="24"/>
      <c r="F102" s="24"/>
      <c r="G102" s="56" t="s">
        <v>67</v>
      </c>
      <c r="H102" s="49"/>
      <c r="I102" s="49"/>
    </row>
    <row r="103" spans="2:9" ht="16.149999999999999" customHeight="1" x14ac:dyDescent="0.2">
      <c r="B103" s="16"/>
      <c r="C103" s="17" t="s">
        <v>3</v>
      </c>
      <c r="D103" s="7">
        <f>SUM(D105:D106)</f>
        <v>113</v>
      </c>
      <c r="E103" s="7">
        <f t="shared" ref="E103:F103" si="8">SUM(E105:E106)</f>
        <v>117.2</v>
      </c>
      <c r="F103" s="7">
        <f t="shared" si="8"/>
        <v>118.4</v>
      </c>
      <c r="G103" s="60"/>
    </row>
    <row r="104" spans="2:9" ht="16.149999999999999" customHeight="1" x14ac:dyDescent="0.2">
      <c r="B104" s="79"/>
      <c r="C104" s="43" t="s">
        <v>4</v>
      </c>
      <c r="D104" s="6"/>
      <c r="E104" s="6"/>
      <c r="F104" s="6"/>
      <c r="G104" s="61"/>
    </row>
    <row r="105" spans="2:9" ht="28.15" customHeight="1" x14ac:dyDescent="0.2">
      <c r="B105" s="80"/>
      <c r="C105" s="41" t="s">
        <v>11</v>
      </c>
      <c r="D105" s="23">
        <v>113</v>
      </c>
      <c r="E105" s="23">
        <v>117.2</v>
      </c>
      <c r="F105" s="23">
        <v>118.4</v>
      </c>
      <c r="G105" s="62"/>
    </row>
    <row r="106" spans="2:9" ht="16.149999999999999" customHeight="1" x14ac:dyDescent="0.2">
      <c r="B106" s="81"/>
      <c r="C106" s="41" t="s">
        <v>10</v>
      </c>
      <c r="D106" s="23"/>
      <c r="E106" s="23"/>
      <c r="F106" s="23"/>
      <c r="G106" s="62"/>
    </row>
    <row r="107" spans="2:9" ht="28.5" customHeight="1" x14ac:dyDescent="0.2">
      <c r="B107" s="45" t="s">
        <v>50</v>
      </c>
      <c r="C107" s="14" t="s">
        <v>100</v>
      </c>
      <c r="D107" s="24"/>
      <c r="E107" s="24"/>
      <c r="F107" s="24"/>
      <c r="G107" s="56" t="s">
        <v>68</v>
      </c>
    </row>
    <row r="108" spans="2:9" ht="16.149999999999999" customHeight="1" x14ac:dyDescent="0.2">
      <c r="B108" s="16"/>
      <c r="C108" s="17" t="s">
        <v>3</v>
      </c>
      <c r="D108" s="7">
        <f>SUM(D110:D111)</f>
        <v>12</v>
      </c>
      <c r="E108" s="7">
        <f t="shared" ref="E108:F108" si="9">SUM(E110:E111)</f>
        <v>12.4</v>
      </c>
      <c r="F108" s="7">
        <f t="shared" si="9"/>
        <v>12.5</v>
      </c>
      <c r="G108" s="60"/>
    </row>
    <row r="109" spans="2:9" ht="16.149999999999999" customHeight="1" x14ac:dyDescent="0.2">
      <c r="B109" s="79"/>
      <c r="C109" s="43" t="s">
        <v>4</v>
      </c>
      <c r="D109" s="6"/>
      <c r="E109" s="6"/>
      <c r="F109" s="6"/>
      <c r="G109" s="61"/>
    </row>
    <row r="110" spans="2:9" ht="16.149999999999999" customHeight="1" x14ac:dyDescent="0.2">
      <c r="B110" s="80"/>
      <c r="C110" s="41" t="s">
        <v>11</v>
      </c>
      <c r="D110" s="23">
        <v>12</v>
      </c>
      <c r="E110" s="23">
        <v>12.4</v>
      </c>
      <c r="F110" s="23">
        <v>12.5</v>
      </c>
      <c r="G110" s="62"/>
    </row>
    <row r="111" spans="2:9" ht="16.149999999999999" customHeight="1" x14ac:dyDescent="0.2">
      <c r="B111" s="81"/>
      <c r="C111" s="41" t="s">
        <v>10</v>
      </c>
      <c r="D111" s="23"/>
      <c r="E111" s="23"/>
      <c r="F111" s="23"/>
      <c r="G111" s="62"/>
    </row>
    <row r="112" spans="2:9" ht="46.9" customHeight="1" x14ac:dyDescent="0.2">
      <c r="B112" s="45" t="s">
        <v>51</v>
      </c>
      <c r="C112" s="14" t="s">
        <v>101</v>
      </c>
      <c r="D112" s="24"/>
      <c r="E112" s="24"/>
      <c r="F112" s="24"/>
      <c r="G112" s="56" t="s">
        <v>69</v>
      </c>
    </row>
    <row r="113" spans="2:7" ht="16.149999999999999" customHeight="1" x14ac:dyDescent="0.2">
      <c r="B113" s="16"/>
      <c r="C113" s="17" t="s">
        <v>3</v>
      </c>
      <c r="D113" s="7">
        <f>SUM(D115:D116)</f>
        <v>35</v>
      </c>
      <c r="E113" s="7">
        <f t="shared" ref="E113:F113" si="10">SUM(E115:E116)</f>
        <v>36.299999999999997</v>
      </c>
      <c r="F113" s="7">
        <f t="shared" si="10"/>
        <v>36.700000000000003</v>
      </c>
      <c r="G113" s="60"/>
    </row>
    <row r="114" spans="2:7" ht="16.149999999999999" customHeight="1" x14ac:dyDescent="0.2">
      <c r="B114" s="79"/>
      <c r="C114" s="43" t="s">
        <v>4</v>
      </c>
      <c r="D114" s="6"/>
      <c r="E114" s="6"/>
      <c r="F114" s="6"/>
      <c r="G114" s="61"/>
    </row>
    <row r="115" spans="2:7" ht="16.149999999999999" customHeight="1" x14ac:dyDescent="0.2">
      <c r="B115" s="80"/>
      <c r="C115" s="41" t="s">
        <v>11</v>
      </c>
      <c r="D115" s="23">
        <v>35</v>
      </c>
      <c r="E115" s="23">
        <v>36.299999999999997</v>
      </c>
      <c r="F115" s="23">
        <v>36.700000000000003</v>
      </c>
      <c r="G115" s="62"/>
    </row>
    <row r="116" spans="2:7" ht="16.149999999999999" customHeight="1" x14ac:dyDescent="0.2">
      <c r="B116" s="81"/>
      <c r="C116" s="41" t="s">
        <v>10</v>
      </c>
      <c r="D116" s="23"/>
      <c r="E116" s="23"/>
      <c r="F116" s="23"/>
      <c r="G116" s="62"/>
    </row>
    <row r="117" spans="2:7" ht="29.25" customHeight="1" x14ac:dyDescent="0.2">
      <c r="B117" s="45" t="s">
        <v>52</v>
      </c>
      <c r="C117" s="14" t="s">
        <v>102</v>
      </c>
      <c r="D117" s="24"/>
      <c r="E117" s="24"/>
      <c r="F117" s="24"/>
      <c r="G117" s="56" t="s">
        <v>69</v>
      </c>
    </row>
    <row r="118" spans="2:7" ht="16.149999999999999" customHeight="1" x14ac:dyDescent="0.2">
      <c r="B118" s="16"/>
      <c r="C118" s="17" t="s">
        <v>3</v>
      </c>
      <c r="D118" s="7">
        <f>SUM(D120:D121)</f>
        <v>140</v>
      </c>
      <c r="E118" s="7">
        <f t="shared" ref="E118:F118" si="11">SUM(E120:E121)</f>
        <v>145.19999999999999</v>
      </c>
      <c r="F118" s="7">
        <f t="shared" si="11"/>
        <v>146.69999999999999</v>
      </c>
      <c r="G118" s="60"/>
    </row>
    <row r="119" spans="2:7" ht="16.149999999999999" customHeight="1" x14ac:dyDescent="0.2">
      <c r="B119" s="79"/>
      <c r="C119" s="43" t="s">
        <v>4</v>
      </c>
      <c r="D119" s="6"/>
      <c r="E119" s="6"/>
      <c r="F119" s="6"/>
      <c r="G119" s="61"/>
    </row>
    <row r="120" spans="2:7" ht="16.149999999999999" customHeight="1" x14ac:dyDescent="0.2">
      <c r="B120" s="80"/>
      <c r="C120" s="41" t="s">
        <v>11</v>
      </c>
      <c r="D120" s="23">
        <v>140</v>
      </c>
      <c r="E120" s="23">
        <v>145.19999999999999</v>
      </c>
      <c r="F120" s="23">
        <v>146.69999999999999</v>
      </c>
      <c r="G120" s="62"/>
    </row>
    <row r="121" spans="2:7" ht="16.149999999999999" customHeight="1" x14ac:dyDescent="0.2">
      <c r="B121" s="81"/>
      <c r="C121" s="41" t="s">
        <v>10</v>
      </c>
      <c r="D121" s="23"/>
      <c r="E121" s="23"/>
      <c r="F121" s="23"/>
      <c r="G121" s="62"/>
    </row>
    <row r="122" spans="2:7" ht="33.75" customHeight="1" x14ac:dyDescent="0.2">
      <c r="B122" s="11" t="s">
        <v>53</v>
      </c>
      <c r="C122" s="11" t="s">
        <v>103</v>
      </c>
      <c r="D122" s="12"/>
      <c r="E122" s="12"/>
      <c r="F122" s="12"/>
      <c r="G122" s="55"/>
    </row>
    <row r="123" spans="2:7" ht="31.15" customHeight="1" x14ac:dyDescent="0.2">
      <c r="B123" s="45" t="s">
        <v>29</v>
      </c>
      <c r="C123" s="66" t="s">
        <v>104</v>
      </c>
      <c r="D123" s="24"/>
      <c r="E123" s="24"/>
      <c r="F123" s="24"/>
      <c r="G123" s="56" t="s">
        <v>66</v>
      </c>
    </row>
    <row r="124" spans="2:7" ht="18.75" customHeight="1" x14ac:dyDescent="0.2">
      <c r="B124" s="16"/>
      <c r="C124" s="17" t="s">
        <v>3</v>
      </c>
      <c r="D124" s="7">
        <f>SUM(D126:D128)</f>
        <v>10</v>
      </c>
      <c r="E124" s="7">
        <f t="shared" ref="E124" si="12">SUM(E126:E128)</f>
        <v>123.6</v>
      </c>
      <c r="F124" s="7">
        <f>SUM(F126:F128)</f>
        <v>123.7</v>
      </c>
      <c r="G124" s="60"/>
    </row>
    <row r="125" spans="2:7" ht="16.149999999999999" customHeight="1" x14ac:dyDescent="0.2">
      <c r="B125" s="79"/>
      <c r="C125" s="43" t="s">
        <v>4</v>
      </c>
      <c r="D125" s="6"/>
      <c r="E125" s="6"/>
      <c r="F125" s="6"/>
      <c r="G125" s="61"/>
    </row>
    <row r="126" spans="2:7" ht="16.149999999999999" customHeight="1" x14ac:dyDescent="0.2">
      <c r="B126" s="80"/>
      <c r="C126" s="41" t="s">
        <v>11</v>
      </c>
      <c r="D126" s="22">
        <v>10</v>
      </c>
      <c r="E126" s="22">
        <v>16.399999999999999</v>
      </c>
      <c r="F126" s="22">
        <v>16.399999999999999</v>
      </c>
      <c r="G126" s="61"/>
    </row>
    <row r="127" spans="2:7" ht="16.149999999999999" customHeight="1" x14ac:dyDescent="0.2">
      <c r="B127" s="80"/>
      <c r="C127" s="41" t="s">
        <v>14</v>
      </c>
      <c r="D127" s="23"/>
      <c r="E127" s="23">
        <v>16.399999999999999</v>
      </c>
      <c r="F127" s="23">
        <v>16.399999999999999</v>
      </c>
      <c r="G127" s="62"/>
    </row>
    <row r="128" spans="2:7" ht="27" customHeight="1" x14ac:dyDescent="0.2">
      <c r="B128" s="80"/>
      <c r="C128" s="52" t="s">
        <v>15</v>
      </c>
      <c r="D128" s="53"/>
      <c r="E128" s="53">
        <v>90.8</v>
      </c>
      <c r="F128" s="53">
        <v>90.9</v>
      </c>
      <c r="G128" s="63"/>
    </row>
    <row r="129" spans="2:10" ht="59.25" customHeight="1" x14ac:dyDescent="0.2">
      <c r="B129" s="13" t="s">
        <v>30</v>
      </c>
      <c r="C129" s="14" t="s">
        <v>105</v>
      </c>
      <c r="D129" s="24"/>
      <c r="E129" s="24"/>
      <c r="F129" s="24"/>
      <c r="G129" s="56" t="s">
        <v>70</v>
      </c>
      <c r="H129" s="49"/>
      <c r="I129" s="49"/>
      <c r="J129" s="49"/>
    </row>
    <row r="130" spans="2:10" ht="20.25" customHeight="1" x14ac:dyDescent="0.2">
      <c r="B130" s="16"/>
      <c r="C130" s="17" t="s">
        <v>3</v>
      </c>
      <c r="D130" s="7"/>
      <c r="E130" s="7">
        <f>SUM(E132:E135)</f>
        <v>225</v>
      </c>
      <c r="F130" s="7">
        <f>SUM(F132:F135)</f>
        <v>2275</v>
      </c>
      <c r="G130" s="60"/>
    </row>
    <row r="131" spans="2:10" ht="16.149999999999999" customHeight="1" x14ac:dyDescent="0.2">
      <c r="B131" s="79"/>
      <c r="C131" s="43" t="s">
        <v>4</v>
      </c>
      <c r="D131" s="6"/>
      <c r="E131" s="6"/>
      <c r="F131" s="6"/>
      <c r="G131" s="61"/>
    </row>
    <row r="132" spans="2:10" ht="16.149999999999999" customHeight="1" x14ac:dyDescent="0.2">
      <c r="B132" s="80"/>
      <c r="C132" s="41" t="s">
        <v>11</v>
      </c>
      <c r="D132" s="23"/>
      <c r="E132" s="23">
        <v>100</v>
      </c>
      <c r="F132" s="23">
        <v>275</v>
      </c>
      <c r="G132" s="62"/>
    </row>
    <row r="133" spans="2:10" ht="16.149999999999999" customHeight="1" x14ac:dyDescent="0.2">
      <c r="B133" s="80"/>
      <c r="C133" s="41" t="s">
        <v>14</v>
      </c>
      <c r="D133" s="23"/>
      <c r="E133" s="23"/>
      <c r="F133" s="23"/>
      <c r="G133" s="62"/>
    </row>
    <row r="134" spans="2:10" ht="16.149999999999999" customHeight="1" x14ac:dyDescent="0.2">
      <c r="B134" s="80"/>
      <c r="C134" s="41" t="s">
        <v>15</v>
      </c>
      <c r="D134" s="23"/>
      <c r="E134" s="23">
        <v>125</v>
      </c>
      <c r="F134" s="23">
        <v>2000</v>
      </c>
      <c r="G134" s="62"/>
    </row>
    <row r="135" spans="2:10" ht="16.149999999999999" customHeight="1" x14ac:dyDescent="0.2">
      <c r="B135" s="81"/>
      <c r="C135" s="41" t="s">
        <v>10</v>
      </c>
      <c r="D135" s="23"/>
      <c r="E135" s="23"/>
      <c r="F135" s="23"/>
      <c r="G135" s="62"/>
    </row>
    <row r="136" spans="2:10" ht="32.450000000000003" customHeight="1" x14ac:dyDescent="0.2">
      <c r="B136" s="11" t="s">
        <v>54</v>
      </c>
      <c r="C136" s="11" t="s">
        <v>107</v>
      </c>
      <c r="D136" s="12"/>
      <c r="E136" s="12"/>
      <c r="F136" s="12"/>
      <c r="G136" s="55"/>
    </row>
    <row r="137" spans="2:10" ht="30" customHeight="1" x14ac:dyDescent="0.2">
      <c r="B137" s="45" t="s">
        <v>79</v>
      </c>
      <c r="C137" s="14" t="s">
        <v>106</v>
      </c>
      <c r="D137" s="24"/>
      <c r="E137" s="24"/>
      <c r="F137" s="24"/>
      <c r="G137" s="56" t="s">
        <v>69</v>
      </c>
    </row>
    <row r="138" spans="2:10" ht="25.5" customHeight="1" x14ac:dyDescent="0.2">
      <c r="B138" s="16"/>
      <c r="C138" s="17" t="s">
        <v>3</v>
      </c>
      <c r="D138" s="7">
        <f>SUM(D140:D141)</f>
        <v>460</v>
      </c>
      <c r="E138" s="7">
        <f t="shared" ref="E138:F138" si="13">SUM(E140:E141)</f>
        <v>330.9</v>
      </c>
      <c r="F138" s="7">
        <f t="shared" si="13"/>
        <v>0</v>
      </c>
      <c r="G138" s="60"/>
    </row>
    <row r="139" spans="2:10" ht="16.149999999999999" customHeight="1" x14ac:dyDescent="0.2">
      <c r="B139" s="79"/>
      <c r="C139" s="43" t="s">
        <v>4</v>
      </c>
      <c r="D139" s="6"/>
      <c r="E139" s="6"/>
      <c r="F139" s="6"/>
      <c r="G139" s="61"/>
    </row>
    <row r="140" spans="2:10" ht="16.149999999999999" customHeight="1" x14ac:dyDescent="0.2">
      <c r="B140" s="80"/>
      <c r="C140" s="41" t="s">
        <v>11</v>
      </c>
      <c r="D140" s="23"/>
      <c r="E140" s="22"/>
      <c r="F140" s="22"/>
      <c r="G140" s="62"/>
    </row>
    <row r="141" spans="2:10" ht="21.75" customHeight="1" x14ac:dyDescent="0.2">
      <c r="B141" s="81"/>
      <c r="C141" s="41" t="s">
        <v>10</v>
      </c>
      <c r="D141" s="23">
        <v>460</v>
      </c>
      <c r="E141" s="22">
        <v>330.9</v>
      </c>
      <c r="F141" s="22">
        <v>0</v>
      </c>
      <c r="G141" s="62"/>
    </row>
    <row r="142" spans="2:10" ht="30" customHeight="1" x14ac:dyDescent="0.2">
      <c r="B142" s="45" t="s">
        <v>78</v>
      </c>
      <c r="C142" s="14" t="s">
        <v>108</v>
      </c>
      <c r="D142" s="24"/>
      <c r="E142" s="24"/>
      <c r="F142" s="24"/>
      <c r="G142" s="56" t="s">
        <v>69</v>
      </c>
    </row>
    <row r="143" spans="2:10" ht="21.75" customHeight="1" x14ac:dyDescent="0.2">
      <c r="B143" s="16"/>
      <c r="C143" s="17" t="s">
        <v>3</v>
      </c>
      <c r="D143" s="7">
        <f t="shared" ref="D143:F143" si="14">SUM(D145:D146)</f>
        <v>4.3</v>
      </c>
      <c r="E143" s="7">
        <f t="shared" si="14"/>
        <v>4.5</v>
      </c>
      <c r="F143" s="7">
        <f t="shared" si="14"/>
        <v>4.5</v>
      </c>
      <c r="G143" s="60"/>
    </row>
    <row r="144" spans="2:10" ht="13.5" customHeight="1" x14ac:dyDescent="0.2">
      <c r="B144" s="46"/>
      <c r="C144" s="43" t="s">
        <v>4</v>
      </c>
      <c r="D144" s="6"/>
      <c r="E144" s="6"/>
      <c r="F144" s="6"/>
      <c r="G144" s="61"/>
    </row>
    <row r="145" spans="2:9" ht="28.5" customHeight="1" x14ac:dyDescent="0.2">
      <c r="B145" s="35"/>
      <c r="C145" s="41" t="s">
        <v>11</v>
      </c>
      <c r="D145" s="23"/>
      <c r="E145" s="23"/>
      <c r="F145" s="23"/>
      <c r="G145" s="62"/>
    </row>
    <row r="146" spans="2:9" ht="18" customHeight="1" x14ac:dyDescent="0.2">
      <c r="B146" s="36"/>
      <c r="C146" s="41" t="s">
        <v>10</v>
      </c>
      <c r="D146" s="23">
        <v>4.3</v>
      </c>
      <c r="E146" s="23">
        <v>4.5</v>
      </c>
      <c r="F146" s="23">
        <v>4.5</v>
      </c>
      <c r="G146" s="62"/>
    </row>
    <row r="147" spans="2:9" ht="43.15" customHeight="1" x14ac:dyDescent="0.2">
      <c r="B147" s="45" t="s">
        <v>80</v>
      </c>
      <c r="C147" s="14" t="s">
        <v>109</v>
      </c>
      <c r="D147" s="24"/>
      <c r="E147" s="24"/>
      <c r="F147" s="24"/>
      <c r="G147" s="56" t="s">
        <v>71</v>
      </c>
    </row>
    <row r="148" spans="2:9" ht="21.75" customHeight="1" x14ac:dyDescent="0.2">
      <c r="B148" s="16"/>
      <c r="C148" s="17" t="s">
        <v>3</v>
      </c>
      <c r="D148" s="7">
        <f>SUM(D150:D153)</f>
        <v>149.9</v>
      </c>
      <c r="E148" s="7">
        <f t="shared" ref="E148:F148" si="15">SUM(E150:E153)</f>
        <v>0</v>
      </c>
      <c r="F148" s="7">
        <f t="shared" si="15"/>
        <v>0</v>
      </c>
      <c r="G148" s="60"/>
    </row>
    <row r="149" spans="2:9" ht="14.25" customHeight="1" x14ac:dyDescent="0.2">
      <c r="B149" s="46"/>
      <c r="C149" s="43" t="s">
        <v>4</v>
      </c>
      <c r="D149" s="6"/>
      <c r="E149" s="6"/>
      <c r="F149" s="6"/>
      <c r="G149" s="61"/>
    </row>
    <row r="150" spans="2:9" ht="16.149999999999999" customHeight="1" x14ac:dyDescent="0.2">
      <c r="B150" s="35"/>
      <c r="C150" s="41" t="s">
        <v>11</v>
      </c>
      <c r="D150" s="23">
        <v>30</v>
      </c>
      <c r="E150" s="22"/>
      <c r="F150" s="22"/>
      <c r="G150" s="62"/>
    </row>
    <row r="151" spans="2:9" ht="16.149999999999999" customHeight="1" x14ac:dyDescent="0.2">
      <c r="B151" s="35"/>
      <c r="C151" s="41" t="s">
        <v>14</v>
      </c>
      <c r="D151" s="23">
        <v>18</v>
      </c>
      <c r="E151" s="22"/>
      <c r="F151" s="22"/>
      <c r="G151" s="62"/>
    </row>
    <row r="152" spans="2:9" ht="16.149999999999999" customHeight="1" x14ac:dyDescent="0.2">
      <c r="B152" s="35"/>
      <c r="C152" s="41" t="s">
        <v>15</v>
      </c>
      <c r="D152" s="23">
        <v>101.9</v>
      </c>
      <c r="E152" s="22"/>
      <c r="F152" s="22"/>
      <c r="G152" s="62"/>
    </row>
    <row r="153" spans="2:9" ht="18" customHeight="1" x14ac:dyDescent="0.2">
      <c r="B153" s="36"/>
      <c r="C153" s="41" t="s">
        <v>10</v>
      </c>
      <c r="D153" s="23"/>
      <c r="E153" s="23"/>
      <c r="F153" s="23"/>
      <c r="G153" s="62"/>
    </row>
    <row r="154" spans="2:9" ht="29.25" customHeight="1" x14ac:dyDescent="0.2">
      <c r="B154" s="45" t="s">
        <v>76</v>
      </c>
      <c r="C154" s="14" t="s">
        <v>110</v>
      </c>
      <c r="D154" s="24"/>
      <c r="E154" s="24"/>
      <c r="F154" s="24"/>
      <c r="G154" s="56" t="s">
        <v>66</v>
      </c>
    </row>
    <row r="155" spans="2:9" ht="18" customHeight="1" x14ac:dyDescent="0.2">
      <c r="B155" s="16"/>
      <c r="C155" s="17" t="s">
        <v>3</v>
      </c>
      <c r="D155" s="7">
        <f>SUM(D157:D158)</f>
        <v>40.5</v>
      </c>
      <c r="E155" s="7">
        <f t="shared" ref="E155:F155" si="16">SUM(E157:E158)</f>
        <v>42</v>
      </c>
      <c r="F155" s="7">
        <f t="shared" si="16"/>
        <v>42.4</v>
      </c>
      <c r="G155" s="60"/>
    </row>
    <row r="156" spans="2:9" ht="18" customHeight="1" x14ac:dyDescent="0.2">
      <c r="B156" s="46"/>
      <c r="C156" s="43" t="s">
        <v>4</v>
      </c>
      <c r="D156" s="6"/>
      <c r="E156" s="6"/>
      <c r="F156" s="6"/>
      <c r="G156" s="61"/>
    </row>
    <row r="157" spans="2:9" ht="28.5" customHeight="1" x14ac:dyDescent="0.2">
      <c r="B157" s="35"/>
      <c r="C157" s="41" t="s">
        <v>11</v>
      </c>
      <c r="D157" s="23">
        <v>40.5</v>
      </c>
      <c r="E157" s="23">
        <v>42</v>
      </c>
      <c r="F157" s="23">
        <v>42.4</v>
      </c>
      <c r="G157" s="62"/>
    </row>
    <row r="158" spans="2:9" ht="18" customHeight="1" x14ac:dyDescent="0.2">
      <c r="B158" s="36"/>
      <c r="C158" s="41" t="s">
        <v>10</v>
      </c>
      <c r="D158" s="23"/>
      <c r="E158" s="23"/>
      <c r="F158" s="23"/>
      <c r="G158" s="62"/>
    </row>
    <row r="159" spans="2:9" ht="43.15" customHeight="1" x14ac:dyDescent="0.2">
      <c r="B159" s="11" t="s">
        <v>55</v>
      </c>
      <c r="C159" s="18" t="s">
        <v>112</v>
      </c>
      <c r="D159" s="25"/>
      <c r="E159" s="25"/>
      <c r="F159" s="25"/>
      <c r="G159" s="55"/>
    </row>
    <row r="160" spans="2:9" ht="27.75" customHeight="1" x14ac:dyDescent="0.2">
      <c r="B160" s="45" t="s">
        <v>56</v>
      </c>
      <c r="C160" s="14" t="s">
        <v>111</v>
      </c>
      <c r="D160" s="24"/>
      <c r="E160" s="24"/>
      <c r="F160" s="24"/>
      <c r="G160" s="56" t="s">
        <v>72</v>
      </c>
      <c r="I160" s="34"/>
    </row>
    <row r="161" spans="2:9" ht="18.600000000000001" customHeight="1" x14ac:dyDescent="0.2">
      <c r="B161" s="16"/>
      <c r="C161" s="17" t="s">
        <v>3</v>
      </c>
      <c r="D161" s="7">
        <f>SUM(D163:D164)</f>
        <v>37.200000000000003</v>
      </c>
      <c r="E161" s="7">
        <f t="shared" ref="E161:F161" si="17">SUM(E163:E164)</f>
        <v>38.6</v>
      </c>
      <c r="F161" s="7">
        <f t="shared" si="17"/>
        <v>39</v>
      </c>
      <c r="G161" s="60"/>
      <c r="I161" s="34"/>
    </row>
    <row r="162" spans="2:9" ht="18.600000000000001" customHeight="1" x14ac:dyDescent="0.2">
      <c r="B162" s="46"/>
      <c r="C162" s="43" t="s">
        <v>4</v>
      </c>
      <c r="D162" s="6"/>
      <c r="E162" s="6"/>
      <c r="F162" s="6"/>
      <c r="G162" s="61"/>
      <c r="I162" s="34"/>
    </row>
    <row r="163" spans="2:9" ht="31.5" customHeight="1" x14ac:dyDescent="0.2">
      <c r="B163" s="35"/>
      <c r="C163" s="41" t="s">
        <v>11</v>
      </c>
      <c r="D163" s="23">
        <v>37.200000000000003</v>
      </c>
      <c r="E163" s="23">
        <v>38.6</v>
      </c>
      <c r="F163" s="23">
        <v>39</v>
      </c>
      <c r="G163" s="62"/>
      <c r="I163" s="34"/>
    </row>
    <row r="164" spans="2:9" ht="18.600000000000001" customHeight="1" x14ac:dyDescent="0.2">
      <c r="B164" s="36"/>
      <c r="C164" s="41" t="s">
        <v>10</v>
      </c>
      <c r="D164" s="23"/>
      <c r="E164" s="23"/>
      <c r="F164" s="23"/>
      <c r="G164" s="62"/>
      <c r="I164" s="34"/>
    </row>
    <row r="165" spans="2:9" ht="37.5" customHeight="1" x14ac:dyDescent="0.2">
      <c r="B165" s="45" t="s">
        <v>57</v>
      </c>
      <c r="C165" s="14" t="s">
        <v>113</v>
      </c>
      <c r="D165" s="24"/>
      <c r="E165" s="24"/>
      <c r="F165" s="24"/>
      <c r="G165" s="56" t="s">
        <v>73</v>
      </c>
    </row>
    <row r="166" spans="2:9" ht="16.5" customHeight="1" x14ac:dyDescent="0.2">
      <c r="B166" s="16"/>
      <c r="C166" s="17" t="s">
        <v>3</v>
      </c>
      <c r="D166" s="7">
        <f>SUM(D168:D169)</f>
        <v>100</v>
      </c>
      <c r="E166" s="7">
        <f t="shared" ref="E166:F166" si="18">SUM(E168:E169)</f>
        <v>103.7</v>
      </c>
      <c r="F166" s="7">
        <f t="shared" si="18"/>
        <v>104.8</v>
      </c>
      <c r="G166" s="60"/>
    </row>
    <row r="167" spans="2:9" ht="16.5" customHeight="1" x14ac:dyDescent="0.2">
      <c r="B167" s="46"/>
      <c r="C167" s="43" t="s">
        <v>4</v>
      </c>
      <c r="D167" s="6"/>
      <c r="E167" s="6"/>
      <c r="F167" s="6"/>
      <c r="G167" s="61"/>
    </row>
    <row r="168" spans="2:9" ht="16.5" customHeight="1" x14ac:dyDescent="0.2">
      <c r="B168" s="35"/>
      <c r="C168" s="41" t="s">
        <v>11</v>
      </c>
      <c r="D168" s="23">
        <v>100</v>
      </c>
      <c r="E168" s="23">
        <v>103.7</v>
      </c>
      <c r="F168" s="23">
        <v>104.8</v>
      </c>
      <c r="G168" s="62"/>
    </row>
    <row r="169" spans="2:9" ht="16.5" customHeight="1" x14ac:dyDescent="0.2">
      <c r="B169" s="36"/>
      <c r="C169" s="41" t="s">
        <v>10</v>
      </c>
      <c r="D169" s="23"/>
      <c r="E169" s="23"/>
      <c r="F169" s="23"/>
      <c r="G169" s="62"/>
    </row>
    <row r="170" spans="2:9" ht="33" customHeight="1" x14ac:dyDescent="0.2">
      <c r="B170" s="45" t="s">
        <v>58</v>
      </c>
      <c r="C170" s="14" t="s">
        <v>114</v>
      </c>
      <c r="D170" s="24"/>
      <c r="E170" s="24"/>
      <c r="F170" s="24"/>
      <c r="G170" s="56" t="s">
        <v>74</v>
      </c>
    </row>
    <row r="171" spans="2:9" ht="16.5" customHeight="1" x14ac:dyDescent="0.2">
      <c r="B171" s="16"/>
      <c r="C171" s="17" t="s">
        <v>3</v>
      </c>
      <c r="D171" s="7">
        <f>SUM(D173:D174)</f>
        <v>215</v>
      </c>
      <c r="E171" s="7">
        <f t="shared" ref="E171:F171" si="19">SUM(E173:E174)</f>
        <v>223</v>
      </c>
      <c r="F171" s="7">
        <f t="shared" si="19"/>
        <v>225.4</v>
      </c>
      <c r="G171" s="60"/>
    </row>
    <row r="172" spans="2:9" ht="16.5" customHeight="1" x14ac:dyDescent="0.2">
      <c r="B172" s="46"/>
      <c r="C172" s="43" t="s">
        <v>4</v>
      </c>
      <c r="D172" s="6"/>
      <c r="E172" s="6"/>
      <c r="F172" s="6"/>
      <c r="G172" s="61"/>
    </row>
    <row r="173" spans="2:9" ht="30" customHeight="1" x14ac:dyDescent="0.2">
      <c r="B173" s="35"/>
      <c r="C173" s="41" t="s">
        <v>11</v>
      </c>
      <c r="D173" s="23">
        <v>215</v>
      </c>
      <c r="E173" s="23">
        <v>223</v>
      </c>
      <c r="F173" s="23">
        <v>225.4</v>
      </c>
      <c r="G173" s="62"/>
    </row>
    <row r="174" spans="2:9" ht="13.5" customHeight="1" x14ac:dyDescent="0.2">
      <c r="B174" s="36"/>
      <c r="C174" s="41" t="s">
        <v>10</v>
      </c>
      <c r="D174" s="23"/>
      <c r="E174" s="23"/>
      <c r="F174" s="23"/>
      <c r="G174" s="62"/>
    </row>
    <row r="175" spans="2:9" ht="28.5" customHeight="1" x14ac:dyDescent="0.2">
      <c r="B175" s="45" t="s">
        <v>59</v>
      </c>
      <c r="C175" s="14" t="s">
        <v>77</v>
      </c>
      <c r="D175" s="24"/>
      <c r="E175" s="24"/>
      <c r="F175" s="24"/>
      <c r="G175" s="56" t="s">
        <v>75</v>
      </c>
    </row>
    <row r="176" spans="2:9" ht="28.5" customHeight="1" x14ac:dyDescent="0.2">
      <c r="B176" s="16"/>
      <c r="C176" s="17" t="s">
        <v>3</v>
      </c>
      <c r="D176" s="7">
        <f>SUM(D178:D179)</f>
        <v>31</v>
      </c>
      <c r="E176" s="7">
        <f t="shared" ref="E176:F176" si="20">SUM(E178:E179)</f>
        <v>32.200000000000003</v>
      </c>
      <c r="F176" s="7">
        <f t="shared" si="20"/>
        <v>32.5</v>
      </c>
      <c r="G176" s="60"/>
    </row>
    <row r="177" spans="2:9" ht="15.75" customHeight="1" x14ac:dyDescent="0.2">
      <c r="B177" s="46"/>
      <c r="C177" s="43" t="s">
        <v>4</v>
      </c>
      <c r="D177" s="6"/>
      <c r="E177" s="6"/>
      <c r="F177" s="6"/>
      <c r="G177" s="61"/>
    </row>
    <row r="178" spans="2:9" ht="28.5" customHeight="1" x14ac:dyDescent="0.2">
      <c r="B178" s="35"/>
      <c r="C178" s="41" t="s">
        <v>11</v>
      </c>
      <c r="D178" s="23">
        <v>31</v>
      </c>
      <c r="E178" s="23">
        <v>32.200000000000003</v>
      </c>
      <c r="F178" s="23">
        <v>32.5</v>
      </c>
      <c r="G178" s="62"/>
    </row>
    <row r="179" spans="2:9" ht="18" customHeight="1" x14ac:dyDescent="0.2">
      <c r="B179" s="36"/>
      <c r="C179" s="41" t="s">
        <v>10</v>
      </c>
      <c r="D179" s="23"/>
      <c r="E179" s="23"/>
      <c r="F179" s="23"/>
      <c r="G179" s="62"/>
    </row>
    <row r="180" spans="2:9" ht="18.75" customHeight="1" x14ac:dyDescent="0.2">
      <c r="B180" s="11" t="s">
        <v>60</v>
      </c>
      <c r="C180" s="18" t="s">
        <v>115</v>
      </c>
      <c r="D180" s="25"/>
      <c r="E180" s="25"/>
      <c r="F180" s="25"/>
      <c r="G180" s="55"/>
    </row>
    <row r="181" spans="2:9" ht="38.450000000000003" customHeight="1" x14ac:dyDescent="0.2">
      <c r="B181" s="45" t="s">
        <v>61</v>
      </c>
      <c r="C181" s="14" t="s">
        <v>116</v>
      </c>
      <c r="D181" s="24"/>
      <c r="E181" s="24"/>
      <c r="F181" s="24"/>
      <c r="G181" s="56" t="s">
        <v>73</v>
      </c>
    </row>
    <row r="182" spans="2:9" ht="23.25" customHeight="1" x14ac:dyDescent="0.2">
      <c r="B182" s="42"/>
      <c r="C182" s="17" t="s">
        <v>3</v>
      </c>
      <c r="D182" s="7">
        <f>SUM(D184:D185)</f>
        <v>12</v>
      </c>
      <c r="E182" s="7">
        <f t="shared" ref="E182:F182" si="21">SUM(E184:E185)</f>
        <v>12.4</v>
      </c>
      <c r="F182" s="7">
        <f t="shared" si="21"/>
        <v>12.5</v>
      </c>
      <c r="G182" s="60"/>
    </row>
    <row r="183" spans="2:9" ht="12.75" customHeight="1" x14ac:dyDescent="0.2">
      <c r="B183" s="47"/>
      <c r="C183" s="43" t="s">
        <v>4</v>
      </c>
      <c r="D183" s="6"/>
      <c r="E183" s="6"/>
      <c r="F183" s="6"/>
      <c r="G183" s="61"/>
    </row>
    <row r="184" spans="2:9" ht="31.15" customHeight="1" x14ac:dyDescent="0.2">
      <c r="B184" s="29"/>
      <c r="C184" s="41" t="s">
        <v>11</v>
      </c>
      <c r="D184" s="23">
        <v>12</v>
      </c>
      <c r="E184" s="23">
        <v>12.4</v>
      </c>
      <c r="F184" s="23">
        <v>12.5</v>
      </c>
      <c r="G184" s="62"/>
    </row>
    <row r="185" spans="2:9" ht="23.45" customHeight="1" x14ac:dyDescent="0.2">
      <c r="B185" s="36"/>
      <c r="C185" s="41" t="s">
        <v>10</v>
      </c>
      <c r="D185" s="23"/>
      <c r="E185" s="23"/>
      <c r="F185" s="23"/>
      <c r="G185" s="62"/>
    </row>
    <row r="186" spans="2:9" ht="38.25" x14ac:dyDescent="0.2">
      <c r="B186" s="45" t="s">
        <v>62</v>
      </c>
      <c r="C186" s="14" t="s">
        <v>117</v>
      </c>
      <c r="D186" s="24"/>
      <c r="E186" s="24"/>
      <c r="F186" s="24"/>
      <c r="G186" s="56" t="s">
        <v>73</v>
      </c>
    </row>
    <row r="187" spans="2:9" ht="18" customHeight="1" x14ac:dyDescent="0.2">
      <c r="B187" s="42"/>
      <c r="C187" s="17" t="s">
        <v>3</v>
      </c>
      <c r="D187" s="7">
        <f>SUM(D189:D191)</f>
        <v>64.8</v>
      </c>
      <c r="E187" s="7">
        <f t="shared" ref="E187:F187" si="22">SUM(E189:E191)</f>
        <v>66.3</v>
      </c>
      <c r="F187" s="7">
        <f t="shared" si="22"/>
        <v>66.7</v>
      </c>
      <c r="G187" s="60"/>
    </row>
    <row r="188" spans="2:9" ht="17.25" customHeight="1" x14ac:dyDescent="0.2">
      <c r="B188" s="47"/>
      <c r="C188" s="43" t="s">
        <v>4</v>
      </c>
      <c r="D188" s="6"/>
      <c r="E188" s="6"/>
      <c r="F188" s="6"/>
      <c r="G188" s="61"/>
    </row>
    <row r="189" spans="2:9" ht="26.25" customHeight="1" x14ac:dyDescent="0.2">
      <c r="B189" s="29"/>
      <c r="C189" s="41" t="s">
        <v>11</v>
      </c>
      <c r="D189" s="23">
        <v>40</v>
      </c>
      <c r="E189" s="23">
        <v>41.5</v>
      </c>
      <c r="F189" s="23">
        <v>41.9</v>
      </c>
      <c r="G189" s="62"/>
      <c r="H189" s="50"/>
      <c r="I189" s="50"/>
    </row>
    <row r="190" spans="2:9" ht="18" customHeight="1" x14ac:dyDescent="0.2">
      <c r="B190" s="29"/>
      <c r="C190" s="41" t="s">
        <v>14</v>
      </c>
      <c r="D190" s="23">
        <v>24.8</v>
      </c>
      <c r="E190" s="23">
        <v>24.8</v>
      </c>
      <c r="F190" s="23">
        <v>24.8</v>
      </c>
      <c r="G190" s="62"/>
      <c r="H190" s="50"/>
      <c r="I190" s="50"/>
    </row>
    <row r="191" spans="2:9" ht="18" customHeight="1" x14ac:dyDescent="0.2">
      <c r="B191" s="36"/>
      <c r="C191" s="41" t="s">
        <v>10</v>
      </c>
      <c r="D191" s="23"/>
      <c r="E191" s="23"/>
      <c r="F191" s="23"/>
      <c r="G191" s="62"/>
    </row>
    <row r="192" spans="2:9" ht="17.45" customHeight="1" x14ac:dyDescent="0.2">
      <c r="B192" s="51"/>
      <c r="C192" s="15" t="s">
        <v>4</v>
      </c>
      <c r="D192" s="6"/>
      <c r="E192" s="6"/>
      <c r="F192" s="6"/>
      <c r="G192" s="61"/>
    </row>
    <row r="193" spans="2:8" ht="26.25" customHeight="1" x14ac:dyDescent="0.2">
      <c r="B193" s="28"/>
      <c r="C193" s="39" t="s">
        <v>20</v>
      </c>
      <c r="D193" s="40">
        <f>+D187+D182+D176+D171+D166+D161+D148+D143+D138+D124+D118+D113+D108+D103+D97+D92+D86+D80+D74+D68+D62+D56+D50+D44+D38+D32+D26+D20+D14+D7+D155+D130</f>
        <v>6501.3000000000011</v>
      </c>
      <c r="E193" s="40">
        <f>+E187+E182+E176+E171+E166+E161+E148+E143+E138+E124+E118+E113+E108+E103+E97+E92+E86+E80+E74+E68+E62+E56+E50+E44+E38+E32+E26+E20+E14+E7+E155+E130</f>
        <v>6779.0000000000009</v>
      </c>
      <c r="F193" s="40">
        <f>+F187+F182+F176+F171+F166+F161+F148+F143+F138+F124+F118+F113+F108+F103+F97+F92+F86+F80+F74+F68+F62+F56+F50+F44+F38+F32+F26+F20+F14+F7+F155+F130</f>
        <v>8562.1999999999989</v>
      </c>
      <c r="G193" s="64"/>
    </row>
    <row r="194" spans="2:8" ht="15.75" customHeight="1" x14ac:dyDescent="0.2">
      <c r="B194" s="20"/>
      <c r="C194" s="19" t="s">
        <v>5</v>
      </c>
      <c r="D194" s="5"/>
      <c r="E194" s="5">
        <f>+E132+E134</f>
        <v>225</v>
      </c>
      <c r="F194" s="5">
        <f>+F134+F132</f>
        <v>2275</v>
      </c>
      <c r="G194" s="65"/>
    </row>
    <row r="195" spans="2:8" ht="31.5" customHeight="1" x14ac:dyDescent="0.2">
      <c r="B195" s="20"/>
      <c r="C195" s="19" t="s">
        <v>6</v>
      </c>
      <c r="D195" s="5">
        <v>925.2</v>
      </c>
      <c r="E195" s="5">
        <f>+E193-D193</f>
        <v>277.69999999999982</v>
      </c>
      <c r="F195" s="5">
        <f>+F193-E193</f>
        <v>1783.199999999998</v>
      </c>
      <c r="G195" s="65"/>
    </row>
    <row r="196" spans="2:8" x14ac:dyDescent="0.2">
      <c r="C196" s="4"/>
    </row>
    <row r="197" spans="2:8" ht="13.15" customHeight="1" x14ac:dyDescent="0.2">
      <c r="B197" s="82" t="s">
        <v>12</v>
      </c>
      <c r="C197" s="82"/>
      <c r="D197" s="82"/>
      <c r="E197" s="82"/>
      <c r="F197" s="82"/>
      <c r="G197" s="82"/>
      <c r="H197" s="21"/>
    </row>
    <row r="198" spans="2:8" ht="18" customHeight="1" x14ac:dyDescent="0.2">
      <c r="B198" s="82" t="s">
        <v>13</v>
      </c>
      <c r="C198" s="82"/>
      <c r="D198" s="82"/>
      <c r="E198" s="82"/>
      <c r="F198" s="82"/>
      <c r="G198" s="82"/>
      <c r="H198" s="21"/>
    </row>
    <row r="199" spans="2:8" x14ac:dyDescent="0.2">
      <c r="B199" s="76" t="s">
        <v>17</v>
      </c>
      <c r="C199" s="76"/>
      <c r="D199" s="76"/>
      <c r="E199" s="76"/>
      <c r="F199" s="76"/>
      <c r="G199" s="76"/>
    </row>
    <row r="200" spans="2:8" x14ac:dyDescent="0.2">
      <c r="B200" s="1" t="s">
        <v>16</v>
      </c>
    </row>
    <row r="201" spans="2:8" x14ac:dyDescent="0.2">
      <c r="D201" s="54"/>
    </row>
    <row r="202" spans="2:8" x14ac:dyDescent="0.2">
      <c r="B202" s="67" t="s">
        <v>118</v>
      </c>
      <c r="C202" s="68">
        <v>2024</v>
      </c>
      <c r="D202" s="68">
        <v>2025</v>
      </c>
      <c r="E202" s="68">
        <v>2026</v>
      </c>
      <c r="G202" s="34"/>
    </row>
    <row r="203" spans="2:8" ht="36" x14ac:dyDescent="0.2">
      <c r="B203" s="69" t="s">
        <v>3</v>
      </c>
      <c r="C203" s="70">
        <f>+C205+C206+C207+C208+C209</f>
        <v>6501.2999999999993</v>
      </c>
      <c r="D203" s="70">
        <f>+D205+D206+D207+D208+D209</f>
        <v>6778.9999999999991</v>
      </c>
      <c r="E203" s="70">
        <f>+E205+E206+E207+E208+E209</f>
        <v>8562.1999999999989</v>
      </c>
      <c r="F203" s="34"/>
    </row>
    <row r="204" spans="2:8" x14ac:dyDescent="0.2">
      <c r="B204" s="71" t="s">
        <v>4</v>
      </c>
      <c r="C204" s="72"/>
      <c r="D204" s="72"/>
      <c r="E204" s="72"/>
      <c r="F204" s="34"/>
    </row>
    <row r="205" spans="2:8" ht="48" x14ac:dyDescent="0.2">
      <c r="B205" s="73" t="s">
        <v>11</v>
      </c>
      <c r="C205" s="74">
        <f>+D9+D16+D22+D28+D34+D40+D46+D52+D58+D64+D70+D76+D82+D88+D94+D99+D105+D115+D120+D126+D140+D145+D150+D157+D163+D168+D173+D178+D184+D189+D132+D110</f>
        <v>5414.5999999999995</v>
      </c>
      <c r="D205" s="74">
        <f>E9+E22+E28+E34+E40+E46+E52+E58+E64+E70+E76+E82+E88+E94+E99+E105+E110+E115+E120+E126+E132+E157+E163+E168+E173+E178+E184+E189</f>
        <v>5691.1999999999989</v>
      </c>
      <c r="E205" s="74">
        <f>+F9+F16+F22+F28+F34+F40+F46+F52+F58+F64+F70+F76+F82+F88+F94+F99+F105+F115+F120+F126+F140+F145+F150+F157+F163+F168+F173+F178+F184+F189+F132+F110</f>
        <v>5925.199999999998</v>
      </c>
    </row>
    <row r="206" spans="2:8" ht="24" x14ac:dyDescent="0.2">
      <c r="B206" s="73" t="s">
        <v>119</v>
      </c>
      <c r="C206" s="74">
        <f>+D11+D17+D23+D29+D35+D41+D47+D53+D59+D71+D77+D83+D89+D65</f>
        <v>46.7</v>
      </c>
      <c r="D206" s="74">
        <f>+E11+E17+E23+E29+E35+E41+E47+E53+E59+E71+E77+E83+E89+E65</f>
        <v>48.3</v>
      </c>
      <c r="E206" s="74">
        <f>+F11+F17+F23+F29+F35+F41+F47+F53+F59+F71+F77+F83+F89+F65</f>
        <v>48.6</v>
      </c>
    </row>
    <row r="207" spans="2:8" ht="13.9" customHeight="1" x14ac:dyDescent="0.2">
      <c r="B207" s="73" t="s">
        <v>10</v>
      </c>
      <c r="C207" s="74">
        <f>+D12+D18+D24+D30+D36+D42+D48+D54+D60+D66+D72+D78+D84+D90+D141+D146</f>
        <v>849.3</v>
      </c>
      <c r="D207" s="74">
        <f>+E12+E18+E24+E30+E36+E42+E48+E54+E60+E66+E72+E78+E84+E90+E141+E146</f>
        <v>734.8</v>
      </c>
      <c r="E207" s="74">
        <f>+F12+F18+F24+F30+F36+F42+F48+F54+F60+F66+F72+F78+F84+F90+F141+F146</f>
        <v>408.09999999999997</v>
      </c>
    </row>
    <row r="208" spans="2:8" ht="36" x14ac:dyDescent="0.2">
      <c r="B208" s="73" t="s">
        <v>14</v>
      </c>
      <c r="C208" s="74">
        <f>+D10+D133+D151+D190</f>
        <v>88.8</v>
      </c>
      <c r="D208" s="74">
        <f>+E10+E133+E151+E190+E127</f>
        <v>88.9</v>
      </c>
      <c r="E208" s="74">
        <f>+F10+F133+F151+F190+F127</f>
        <v>89.4</v>
      </c>
    </row>
    <row r="209" spans="2:5" ht="48" x14ac:dyDescent="0.2">
      <c r="B209" s="75" t="s">
        <v>15</v>
      </c>
      <c r="C209" s="74">
        <f>+D152+D134+D128</f>
        <v>101.9</v>
      </c>
      <c r="D209" s="74">
        <f>+E152+E134+E128</f>
        <v>215.8</v>
      </c>
      <c r="E209" s="74">
        <f>+F152+F134+F128</f>
        <v>2090.9</v>
      </c>
    </row>
  </sheetData>
  <customSheetViews>
    <customSheetView guid="{A4DBC077-ADE3-4132-9C13-8C1497F83596}" showPageBreaks="1" fitToPage="1" topLeftCell="A16">
      <selection activeCell="H16" sqref="H1:H1048576"/>
      <pageMargins left="0.39370078740157483" right="0.39370078740157483" top="0.59055118110236227" bottom="0.59055118110236227" header="0" footer="0"/>
      <pageSetup paperSize="9" scale="90" fitToHeight="0" orientation="landscape" r:id="rId1"/>
    </customSheetView>
    <customSheetView guid="{028569E0-BD97-4BAA-81F2-4231AC92AA61}" fitToPage="1" topLeftCell="A184">
      <selection activeCell="D190" sqref="D190"/>
      <pageMargins left="0.39370078740157483" right="0.39370078740157483" top="0.59055118110236227" bottom="0.59055118110236227" header="0" footer="0"/>
      <pageSetup paperSize="9" scale="61" fitToHeight="0" orientation="portrait" r:id="rId2"/>
    </customSheetView>
    <customSheetView guid="{F9FAD84A-F619-411E-B833-1855D480497D}" fitToPage="1" topLeftCell="A125">
      <selection activeCell="C136" sqref="C136"/>
      <pageMargins left="0.39370078740157483" right="0.39370078740157483" top="0.59055118110236227" bottom="0.59055118110236227" header="0" footer="0"/>
      <pageSetup paperSize="9" scale="61" fitToHeight="0" orientation="portrait" r:id="rId3"/>
    </customSheetView>
    <customSheetView guid="{543D3B48-D29F-46D9-B133-982FA49B2C38}" fitToPage="1" topLeftCell="A101">
      <selection activeCell="C107" sqref="C107"/>
      <pageMargins left="0.39370078740157483" right="0.39370078740157483" top="0.59055118110236227" bottom="0.59055118110236227" header="0" footer="0"/>
      <pageSetup paperSize="9" scale="61" fitToHeight="0" orientation="portrait" r:id="rId4"/>
    </customSheetView>
    <customSheetView guid="{2F265151-FAC9-4B61-912D-28E3E8DF5356}" fitToPage="1" topLeftCell="A115">
      <selection activeCell="C123" sqref="C123"/>
      <pageMargins left="0.39370078740157483" right="0.39370078740157483" top="0.59055118110236227" bottom="0.59055118110236227" header="0" footer="0"/>
      <pageSetup paperSize="9" scale="61" fitToHeight="0" orientation="portrait" r:id="rId5"/>
    </customSheetView>
    <customSheetView guid="{917BE945-19D7-4B99-999B-F8FF73E2ADD5}" fitToPage="1" topLeftCell="A199">
      <selection activeCell="H191" sqref="H191"/>
      <pageMargins left="0.39370078740157483" right="0.39370078740157483" top="0.59055118110236227" bottom="0.59055118110236227" header="0" footer="0"/>
      <pageSetup paperSize="9" scale="61" fitToHeight="0" orientation="portrait" r:id="rId6"/>
    </customSheetView>
  </customSheetViews>
  <mergeCells count="26">
    <mergeCell ref="B2:G2"/>
    <mergeCell ref="B27:B30"/>
    <mergeCell ref="B33:B36"/>
    <mergeCell ref="B198:G198"/>
    <mergeCell ref="B75:B78"/>
    <mergeCell ref="B81:B84"/>
    <mergeCell ref="B87:B90"/>
    <mergeCell ref="B93:B95"/>
    <mergeCell ref="B98:B100"/>
    <mergeCell ref="B125:B128"/>
    <mergeCell ref="B131:B135"/>
    <mergeCell ref="B139:B141"/>
    <mergeCell ref="B199:G199"/>
    <mergeCell ref="B17:B18"/>
    <mergeCell ref="B21:B24"/>
    <mergeCell ref="B197:G197"/>
    <mergeCell ref="B39:B42"/>
    <mergeCell ref="B104:B106"/>
    <mergeCell ref="B109:B111"/>
    <mergeCell ref="B45:B48"/>
    <mergeCell ref="B51:B54"/>
    <mergeCell ref="B57:B60"/>
    <mergeCell ref="B63:B66"/>
    <mergeCell ref="B69:B72"/>
    <mergeCell ref="B114:B116"/>
    <mergeCell ref="B119:B121"/>
  </mergeCells>
  <pageMargins left="0.39370078740157483" right="0.39370078740157483" top="0.59055118110236227" bottom="0.59055118110236227" header="0" footer="0"/>
  <pageSetup paperSize="9" scale="90" fitToHeight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9"/>
  <sheetViews>
    <sheetView zoomScaleNormal="100" workbookViewId="0">
      <selection activeCell="C3" sqref="C3"/>
    </sheetView>
  </sheetViews>
  <sheetFormatPr defaultColWidth="9.140625" defaultRowHeight="12.75" x14ac:dyDescent="0.2"/>
  <cols>
    <col min="1" max="1" width="2.5703125" style="1" customWidth="1"/>
    <col min="2" max="2" width="51.5703125" style="1" customWidth="1"/>
    <col min="3" max="16384" width="9.140625" style="1"/>
  </cols>
  <sheetData>
    <row r="1" spans="2:2" ht="35.25" customHeight="1" x14ac:dyDescent="0.2">
      <c r="B1" s="31" t="s">
        <v>3</v>
      </c>
    </row>
    <row r="2" spans="2:2" ht="174" customHeight="1" x14ac:dyDescent="0.2">
      <c r="B2" s="3" t="s">
        <v>22</v>
      </c>
    </row>
    <row r="3" spans="2:2" ht="231" customHeight="1" x14ac:dyDescent="0.2">
      <c r="B3" s="2" t="s">
        <v>23</v>
      </c>
    </row>
    <row r="4" spans="2:2" ht="102" customHeight="1" x14ac:dyDescent="0.2">
      <c r="B4" s="2" t="s">
        <v>24</v>
      </c>
    </row>
    <row r="5" spans="2:2" ht="70.5" customHeight="1" x14ac:dyDescent="0.2">
      <c r="B5" s="2" t="s">
        <v>25</v>
      </c>
    </row>
    <row r="6" spans="2:2" ht="26.25" customHeight="1" x14ac:dyDescent="0.2">
      <c r="B6" s="2" t="s">
        <v>26</v>
      </c>
    </row>
    <row r="7" spans="2:2" ht="178.15" customHeight="1" x14ac:dyDescent="0.2">
      <c r="B7" s="2" t="s">
        <v>27</v>
      </c>
    </row>
    <row r="8" spans="2:2" ht="84" customHeight="1" x14ac:dyDescent="0.2">
      <c r="B8" s="48" t="s">
        <v>28</v>
      </c>
    </row>
    <row r="9" spans="2:2" x14ac:dyDescent="0.2">
      <c r="B9" s="4"/>
    </row>
  </sheetData>
  <customSheetViews>
    <customSheetView guid="{A4DBC077-ADE3-4132-9C13-8C1497F83596}" fitToPage="1" state="hidden">
      <selection activeCell="C3" sqref="C3"/>
      <pageMargins left="0.39370078740157483" right="0.39370078740157483" top="0.59055118110236227" bottom="0.59055118110236227" header="0" footer="0"/>
      <pageSetup paperSize="9" scale="62" fitToHeight="0" orientation="portrait" r:id="rId1"/>
    </customSheetView>
    <customSheetView guid="{028569E0-BD97-4BAA-81F2-4231AC92AA61}" fitToPage="1">
      <selection activeCell="C3" sqref="C3"/>
      <pageMargins left="0.39370078740157483" right="0.39370078740157483" top="0.59055118110236227" bottom="0.59055118110236227" header="0" footer="0"/>
      <pageSetup paperSize="9" scale="62" fitToHeight="0" orientation="portrait" r:id="rId2"/>
    </customSheetView>
    <customSheetView guid="{F9FAD84A-F619-411E-B833-1855D480497D}" fitToPage="1">
      <selection activeCell="C3" sqref="C3"/>
      <pageMargins left="0.39370078740157483" right="0.39370078740157483" top="0.59055118110236227" bottom="0.59055118110236227" header="0" footer="0"/>
      <pageSetup paperSize="9" scale="62" fitToHeight="0" orientation="portrait" r:id="rId3"/>
    </customSheetView>
    <customSheetView guid="{543D3B48-D29F-46D9-B133-982FA49B2C38}" fitToPage="1">
      <selection activeCell="C3" sqref="C3"/>
      <pageMargins left="0.39370078740157483" right="0.39370078740157483" top="0.59055118110236227" bottom="0.59055118110236227" header="0" footer="0"/>
      <pageSetup paperSize="9" scale="62" fitToHeight="0" orientation="portrait" r:id="rId4"/>
    </customSheetView>
    <customSheetView guid="{2F265151-FAC9-4B61-912D-28E3E8DF5356}" fitToPage="1">
      <selection activeCell="C3" sqref="C3"/>
      <pageMargins left="0.39370078740157483" right="0.39370078740157483" top="0.59055118110236227" bottom="0.59055118110236227" header="0" footer="0"/>
      <pageSetup paperSize="9" scale="62" fitToHeight="0" orientation="portrait" r:id="rId5"/>
    </customSheetView>
    <customSheetView guid="{917BE945-19D7-4B99-999B-F8FF73E2ADD5}" fitToPage="1">
      <selection activeCell="C3" sqref="C3"/>
      <pageMargins left="0.39370078740157483" right="0.39370078740157483" top="0.59055118110236227" bottom="0.59055118110236227" header="0" footer="0"/>
      <pageSetup paperSize="9" scale="62" fitToHeight="0" orientation="portrait" r:id="rId6"/>
    </customSheetView>
  </customSheetViews>
  <pageMargins left="0.39370078740157483" right="0.39370078740157483" top="0.59055118110236227" bottom="0.59055118110236227" header="0" footer="0"/>
  <pageSetup paperSize="9" scale="62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 programa 3 lentelė</vt:lpstr>
      <vt:lpstr>Lėšų atmintinė</vt:lpstr>
    </vt:vector>
  </TitlesOfParts>
  <Company>KMSA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Snieguolė Kačerauskaitė</dc:creator>
  <cp:lastModifiedBy>Migle Brazeniene</cp:lastModifiedBy>
  <cp:lastPrinted>2024-01-30T12:57:48Z</cp:lastPrinted>
  <dcterms:created xsi:type="dcterms:W3CDTF">2023-07-11T10:34:54Z</dcterms:created>
  <dcterms:modified xsi:type="dcterms:W3CDTF">2024-01-31T07:40:56Z</dcterms:modified>
</cp:coreProperties>
</file>